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mc:AlternateContent xmlns:mc="http://schemas.openxmlformats.org/markup-compatibility/2006">
    <mc:Choice Requires="x15">
      <x15ac:absPath xmlns:x15ac="http://schemas.microsoft.com/office/spreadsheetml/2010/11/ac" url="F:\核心\执行及预算\2020年执行及2021年预算\"/>
    </mc:Choice>
  </mc:AlternateContent>
  <xr:revisionPtr revIDLastSave="0" documentId="13_ncr:1_{1AF9D594-63C7-4139-8F7C-41669FBDC0F8}" xr6:coauthVersionLast="45" xr6:coauthVersionMax="45" xr10:uidLastSave="{00000000-0000-0000-0000-000000000000}"/>
  <bookViews>
    <workbookView xWindow="-120" yWindow="-120" windowWidth="29040" windowHeight="15840" tabRatio="854" firstSheet="13" activeTab="13" xr2:uid="{00000000-000D-0000-FFFF-FFFF00000000}"/>
  </bookViews>
  <sheets>
    <sheet name="2020年区本级一般公共预算收入表（表一）" sheetId="20" r:id="rId1"/>
    <sheet name="2020年区本级一般公共预算支出表（表二）" sheetId="21" r:id="rId2"/>
    <sheet name="2020年区本级政府性基金收入表（表三）" sheetId="22" r:id="rId3"/>
    <sheet name="2020年区本级政府性基金支出表（表四）" sheetId="23" r:id="rId4"/>
    <sheet name="2020年区本级国有资本经营预算收入表（表五）" sheetId="27" r:id="rId5"/>
    <sheet name="2020年区本级国有资本经营预算支出表（表六）" sheetId="28" r:id="rId6"/>
    <sheet name="2021年区本级一般公共预算收入表（表七）" sheetId="7" r:id="rId7"/>
    <sheet name="2021年区本级一般公共预算功能分类支出表（表八）" sheetId="24" r:id="rId8"/>
    <sheet name="2021年区本级一般公共预算经济分类支出表（表九）" sheetId="26" r:id="rId9"/>
    <sheet name="2021年一般公共预算转移支付提前通知表（表十）" sheetId="3" r:id="rId10"/>
    <sheet name="2021年区本级政府性基金预算收入表（表十一）" sheetId="12" r:id="rId11"/>
    <sheet name="2021年区本级政府性基金预算支出表（表十二）" sheetId="6" r:id="rId12"/>
    <sheet name="2021年政府性基金转移支付提前通知表（表十三）" sheetId="4" r:id="rId13"/>
    <sheet name="2021年预算项目支出绩效目标明细表--一般公共预算（表十四）" sheetId="29" r:id="rId14"/>
    <sheet name="2021年预算项目支出绩效目标明细表--政府性基金（表十五）" sheetId="31" r:id="rId15"/>
  </sheets>
  <externalReferences>
    <externalReference r:id="rId16"/>
  </externalReferences>
  <definedNames>
    <definedName name="_xlnm._FilterDatabase" localSheetId="7" hidden="1">'2021年区本级一般公共预算功能分类支出表（表八）'!$A$4:$D$958</definedName>
    <definedName name="_xlnm._FilterDatabase" localSheetId="9" hidden="1">'2021年一般公共预算转移支付提前通知表（表十）'!$A$5:$E$5</definedName>
    <definedName name="_xlnm._FilterDatabase" localSheetId="13" hidden="1">'2021年预算项目支出绩效目标明细表--一般公共预算（表十四）'!$A$4:$D$188</definedName>
    <definedName name="_xlnm.Print_Area" localSheetId="13">'2021年预算项目支出绩效目标明细表--一般公共预算（表十四）'!$A$1:$H$188</definedName>
    <definedName name="_xlnm.Print_Area" localSheetId="14">'2021年预算项目支出绩效目标明细表--政府性基金（表十五）'!$A$1:$F$30</definedName>
    <definedName name="_xlnm.Print_Titles" localSheetId="7">'2021年区本级一般公共预算功能分类支出表（表八）'!$2:$4</definedName>
    <definedName name="_xlnm.Print_Titles" localSheetId="8">'2021年区本级一般公共预算经济分类支出表（表九）'!$2:$6</definedName>
    <definedName name="_xlnm.Print_Titles" localSheetId="11">'2021年区本级政府性基金预算支出表（表十二）'!$2:$4</definedName>
    <definedName name="_xlnm.Print_Titles" localSheetId="9">'2021年一般公共预算转移支付提前通知表（表十）'!$2:$3</definedName>
    <definedName name="_xlnm.Print_Titles" localSheetId="13">'2021年预算项目支出绩效目标明细表--一般公共预算（表十四）'!$2:$5</definedName>
    <definedName name="_xlnm.Print_Titles" localSheetId="14">'2021年预算项目支出绩效目标明细表--政府性基金（表十五）'!$2:$4</definedName>
    <definedName name="地区名称" localSheetId="11">#REF!</definedName>
    <definedName name="地区名称">#REF!</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83" i="6" l="1"/>
  <c r="D82" i="6"/>
  <c r="D81" i="6"/>
  <c r="B80" i="6"/>
  <c r="B79" i="6" s="1"/>
  <c r="D79" i="6" s="1"/>
  <c r="D68" i="6"/>
  <c r="D67" i="6"/>
  <c r="B67" i="6"/>
  <c r="B66" i="6"/>
  <c r="D66" i="6" s="1"/>
  <c r="D65" i="6"/>
  <c r="D60" i="6"/>
  <c r="D58" i="6"/>
  <c r="D57" i="6"/>
  <c r="D56" i="6"/>
  <c r="D55" i="6"/>
  <c r="B55" i="6"/>
  <c r="D53" i="6"/>
  <c r="D51" i="6"/>
  <c r="B51" i="6"/>
  <c r="B50" i="6"/>
  <c r="D50" i="6" s="1"/>
  <c r="D43" i="6"/>
  <c r="D40" i="6"/>
  <c r="B40" i="6"/>
  <c r="D31" i="6"/>
  <c r="D29" i="6"/>
  <c r="D28" i="6"/>
  <c r="D24" i="6"/>
  <c r="D23" i="6"/>
  <c r="D22" i="6"/>
  <c r="D21" i="6"/>
  <c r="D20" i="6"/>
  <c r="B19" i="6"/>
  <c r="B18" i="6" s="1"/>
  <c r="D18" i="6" s="1"/>
  <c r="D15" i="6"/>
  <c r="D14" i="6"/>
  <c r="C14" i="6"/>
  <c r="B14" i="6"/>
  <c r="C13" i="6"/>
  <c r="C85" i="6" s="1"/>
  <c r="B13" i="6"/>
  <c r="D12" i="6"/>
  <c r="D11" i="6"/>
  <c r="D6" i="6"/>
  <c r="B6" i="6"/>
  <c r="B5" i="6"/>
  <c r="D5" i="6" s="1"/>
  <c r="C21" i="12"/>
  <c r="D20" i="12"/>
  <c r="D19" i="12"/>
  <c r="D18" i="12"/>
  <c r="D17" i="12"/>
  <c r="D16" i="12"/>
  <c r="D15" i="12"/>
  <c r="D14" i="12"/>
  <c r="B13" i="12"/>
  <c r="B21" i="12" s="1"/>
  <c r="D21" i="12" s="1"/>
  <c r="D12" i="12"/>
  <c r="D11" i="12"/>
  <c r="D10" i="12"/>
  <c r="D9" i="12"/>
  <c r="D8" i="12"/>
  <c r="D7" i="12"/>
  <c r="D6" i="12"/>
  <c r="D5" i="12"/>
  <c r="D5" i="26"/>
  <c r="B958" i="24"/>
  <c r="D957" i="24"/>
  <c r="D956" i="24"/>
  <c r="D955" i="24"/>
  <c r="D954" i="24"/>
  <c r="D953" i="24"/>
  <c r="D952" i="24"/>
  <c r="D951" i="24"/>
  <c r="D950" i="24"/>
  <c r="D949" i="24"/>
  <c r="D948" i="24"/>
  <c r="D947" i="24"/>
  <c r="D946" i="24"/>
  <c r="D945" i="24"/>
  <c r="D944" i="24"/>
  <c r="D943" i="24"/>
  <c r="D942" i="24"/>
  <c r="D941" i="24"/>
  <c r="D940" i="24"/>
  <c r="D939" i="24"/>
  <c r="D938" i="24"/>
  <c r="D937" i="24"/>
  <c r="D936" i="24"/>
  <c r="D935" i="24"/>
  <c r="D934" i="24"/>
  <c r="D933" i="24"/>
  <c r="D932" i="24"/>
  <c r="D931" i="24"/>
  <c r="D930" i="24"/>
  <c r="D929" i="24"/>
  <c r="D928" i="24"/>
  <c r="D927" i="24"/>
  <c r="D926" i="24"/>
  <c r="D925" i="24"/>
  <c r="D924" i="24"/>
  <c r="D923" i="24"/>
  <c r="D922" i="24"/>
  <c r="D921" i="24"/>
  <c r="D920" i="24"/>
  <c r="D919" i="24"/>
  <c r="D918" i="24"/>
  <c r="D917" i="24"/>
  <c r="D916" i="24"/>
  <c r="D915" i="24"/>
  <c r="D914" i="24"/>
  <c r="D913" i="24"/>
  <c r="D912" i="24"/>
  <c r="D911" i="24"/>
  <c r="D910" i="24"/>
  <c r="D909" i="24"/>
  <c r="D908" i="24"/>
  <c r="D907" i="24"/>
  <c r="D906" i="24"/>
  <c r="D905" i="24"/>
  <c r="D904" i="24"/>
  <c r="D903" i="24"/>
  <c r="D902" i="24"/>
  <c r="D901" i="24"/>
  <c r="D900" i="24"/>
  <c r="D899" i="24"/>
  <c r="D898" i="24"/>
  <c r="D897" i="24"/>
  <c r="D896" i="24"/>
  <c r="D895" i="24"/>
  <c r="D894" i="24"/>
  <c r="D893" i="24"/>
  <c r="D892" i="24"/>
  <c r="D891" i="24"/>
  <c r="D890" i="24"/>
  <c r="D889" i="24"/>
  <c r="D888" i="24"/>
  <c r="D887" i="24"/>
  <c r="D886" i="24"/>
  <c r="D885" i="24"/>
  <c r="D884" i="24"/>
  <c r="D883" i="24"/>
  <c r="D882" i="24"/>
  <c r="D881" i="24"/>
  <c r="D880" i="24"/>
  <c r="D879" i="24"/>
  <c r="D878" i="24"/>
  <c r="D877" i="24"/>
  <c r="D876" i="24"/>
  <c r="D875" i="24"/>
  <c r="D874" i="24"/>
  <c r="D873" i="24"/>
  <c r="D872" i="24"/>
  <c r="D871" i="24"/>
  <c r="D870" i="24"/>
  <c r="D869" i="24"/>
  <c r="D868" i="24"/>
  <c r="D867" i="24"/>
  <c r="D866" i="24"/>
  <c r="D865" i="24"/>
  <c r="D864" i="24"/>
  <c r="D863" i="24"/>
  <c r="D862" i="24"/>
  <c r="D861" i="24"/>
  <c r="D860" i="24"/>
  <c r="D859" i="24"/>
  <c r="D858" i="24"/>
  <c r="D857" i="24"/>
  <c r="D856" i="24"/>
  <c r="D855" i="24"/>
  <c r="D854" i="24"/>
  <c r="D853" i="24"/>
  <c r="D852" i="24"/>
  <c r="D851" i="24"/>
  <c r="D850" i="24"/>
  <c r="D849" i="24"/>
  <c r="D848" i="24"/>
  <c r="D847" i="24"/>
  <c r="D846" i="24"/>
  <c r="D845" i="24"/>
  <c r="D844" i="24"/>
  <c r="D843" i="24"/>
  <c r="D842" i="24"/>
  <c r="D841" i="24"/>
  <c r="D840" i="24"/>
  <c r="D839" i="24"/>
  <c r="D838" i="24"/>
  <c r="D837" i="24"/>
  <c r="D836" i="24"/>
  <c r="D835" i="24"/>
  <c r="D834" i="24"/>
  <c r="D833" i="24"/>
  <c r="D832" i="24"/>
  <c r="D831" i="24"/>
  <c r="D830" i="24"/>
  <c r="D829" i="24"/>
  <c r="D828" i="24"/>
  <c r="D827" i="24"/>
  <c r="D826" i="24"/>
  <c r="D825" i="24"/>
  <c r="D824" i="24"/>
  <c r="D823" i="24"/>
  <c r="D822" i="24"/>
  <c r="D821" i="24"/>
  <c r="D820" i="24"/>
  <c r="D819" i="24"/>
  <c r="D818" i="24"/>
  <c r="D817" i="24"/>
  <c r="D816" i="24"/>
  <c r="D815" i="24"/>
  <c r="D814" i="24"/>
  <c r="D813" i="24"/>
  <c r="D812" i="24"/>
  <c r="D811" i="24"/>
  <c r="D810" i="24"/>
  <c r="D809" i="24"/>
  <c r="D808" i="24"/>
  <c r="D807" i="24"/>
  <c r="D806" i="24"/>
  <c r="D805" i="24"/>
  <c r="D804" i="24"/>
  <c r="D803" i="24"/>
  <c r="D802" i="24"/>
  <c r="D801" i="24"/>
  <c r="D800" i="24"/>
  <c r="D799" i="24"/>
  <c r="D798" i="24"/>
  <c r="D797" i="24"/>
  <c r="D796" i="24"/>
  <c r="D795" i="24"/>
  <c r="D794" i="24"/>
  <c r="D793" i="24"/>
  <c r="D792" i="24"/>
  <c r="D791" i="24"/>
  <c r="D790" i="24"/>
  <c r="D789" i="24"/>
  <c r="D788" i="24"/>
  <c r="D787" i="24"/>
  <c r="D786" i="24"/>
  <c r="D785" i="24"/>
  <c r="D784" i="24"/>
  <c r="D783" i="24"/>
  <c r="D782" i="24"/>
  <c r="D781" i="24"/>
  <c r="D780" i="24"/>
  <c r="D779" i="24"/>
  <c r="D778" i="24"/>
  <c r="D777" i="24"/>
  <c r="D776" i="24"/>
  <c r="D775" i="24"/>
  <c r="D774" i="24"/>
  <c r="D773" i="24"/>
  <c r="D772" i="24"/>
  <c r="D771" i="24"/>
  <c r="D770" i="24"/>
  <c r="D769" i="24"/>
  <c r="D768" i="24"/>
  <c r="D767" i="24"/>
  <c r="D766" i="24"/>
  <c r="D765" i="24"/>
  <c r="D764" i="24"/>
  <c r="D763" i="24"/>
  <c r="D762" i="24"/>
  <c r="D761" i="24"/>
  <c r="D760" i="24"/>
  <c r="D759" i="24"/>
  <c r="D758" i="24"/>
  <c r="D757" i="24"/>
  <c r="D756" i="24"/>
  <c r="D755" i="24"/>
  <c r="D754" i="24"/>
  <c r="D753" i="24"/>
  <c r="D752" i="24"/>
  <c r="D751" i="24"/>
  <c r="D750" i="24"/>
  <c r="D749" i="24"/>
  <c r="D748" i="24"/>
  <c r="D747" i="24"/>
  <c r="D746" i="24"/>
  <c r="D745" i="24"/>
  <c r="D744" i="24"/>
  <c r="D743" i="24"/>
  <c r="D742" i="24"/>
  <c r="D741" i="24"/>
  <c r="D740" i="24"/>
  <c r="D739" i="24"/>
  <c r="D738" i="24"/>
  <c r="D737" i="24"/>
  <c r="D736" i="24"/>
  <c r="D735" i="24"/>
  <c r="D734" i="24"/>
  <c r="D733" i="24"/>
  <c r="D732" i="24"/>
  <c r="D731" i="24"/>
  <c r="D730" i="24"/>
  <c r="D729" i="24"/>
  <c r="D728" i="24"/>
  <c r="D727" i="24"/>
  <c r="D726" i="24"/>
  <c r="D725" i="24"/>
  <c r="D724" i="24"/>
  <c r="D723" i="24"/>
  <c r="D722" i="24"/>
  <c r="D721" i="24"/>
  <c r="D720" i="24"/>
  <c r="D719" i="24"/>
  <c r="D718" i="24"/>
  <c r="D717" i="24"/>
  <c r="D716" i="24"/>
  <c r="D715" i="24"/>
  <c r="D714" i="24"/>
  <c r="D713" i="24"/>
  <c r="D712" i="24"/>
  <c r="D711" i="24"/>
  <c r="D710" i="24"/>
  <c r="D709" i="24"/>
  <c r="D708" i="24"/>
  <c r="D707" i="24"/>
  <c r="D706" i="24"/>
  <c r="D705" i="24"/>
  <c r="D704" i="24"/>
  <c r="D703" i="24"/>
  <c r="D702" i="24"/>
  <c r="D701" i="24"/>
  <c r="D700" i="24"/>
  <c r="D699" i="24"/>
  <c r="D698" i="24"/>
  <c r="D697" i="24"/>
  <c r="D696" i="24"/>
  <c r="D695" i="24"/>
  <c r="D694" i="24"/>
  <c r="D693" i="24"/>
  <c r="D692" i="24"/>
  <c r="D691" i="24"/>
  <c r="D690" i="24"/>
  <c r="D689" i="24"/>
  <c r="D688" i="24"/>
  <c r="D687" i="24"/>
  <c r="D686" i="24"/>
  <c r="D685" i="24"/>
  <c r="D684" i="24"/>
  <c r="D683" i="24"/>
  <c r="D682" i="24"/>
  <c r="D681" i="24"/>
  <c r="D680" i="24"/>
  <c r="D679" i="24"/>
  <c r="D678" i="24"/>
  <c r="D677" i="24"/>
  <c r="D676" i="24"/>
  <c r="D675" i="24"/>
  <c r="D674" i="24"/>
  <c r="D673" i="24"/>
  <c r="D672" i="24"/>
  <c r="D671" i="24"/>
  <c r="D670" i="24"/>
  <c r="D669" i="24"/>
  <c r="D668" i="24"/>
  <c r="D667" i="24"/>
  <c r="D666" i="24"/>
  <c r="D665" i="24"/>
  <c r="D664" i="24"/>
  <c r="D663" i="24"/>
  <c r="D662" i="24"/>
  <c r="D661" i="24"/>
  <c r="D660" i="24"/>
  <c r="D659" i="24"/>
  <c r="D658" i="24"/>
  <c r="D657" i="24"/>
  <c r="D656" i="24"/>
  <c r="D655" i="24"/>
  <c r="D654" i="24"/>
  <c r="D653" i="24"/>
  <c r="D652" i="24"/>
  <c r="D651" i="24"/>
  <c r="D650" i="24"/>
  <c r="D649" i="24"/>
  <c r="D648" i="24"/>
  <c r="D647" i="24"/>
  <c r="D646" i="24"/>
  <c r="D645" i="24"/>
  <c r="D644" i="24"/>
  <c r="D643" i="24"/>
  <c r="D642" i="24"/>
  <c r="D641" i="24"/>
  <c r="D640" i="24"/>
  <c r="D639" i="24"/>
  <c r="D638" i="24"/>
  <c r="D637" i="24"/>
  <c r="D636" i="24"/>
  <c r="D635" i="24"/>
  <c r="D634" i="24"/>
  <c r="D633" i="24"/>
  <c r="D632" i="24"/>
  <c r="D631" i="24"/>
  <c r="D630" i="24"/>
  <c r="D629" i="24"/>
  <c r="D628" i="24"/>
  <c r="D627" i="24"/>
  <c r="D626" i="24"/>
  <c r="D625" i="24"/>
  <c r="D624" i="24"/>
  <c r="D623" i="24"/>
  <c r="D622" i="24"/>
  <c r="D621" i="24"/>
  <c r="D620" i="24"/>
  <c r="D619" i="24"/>
  <c r="D618" i="24"/>
  <c r="D617" i="24"/>
  <c r="D616" i="24"/>
  <c r="D615" i="24"/>
  <c r="D614" i="24"/>
  <c r="D613" i="24"/>
  <c r="D612" i="24"/>
  <c r="D611" i="24"/>
  <c r="D610" i="24"/>
  <c r="D609" i="24"/>
  <c r="D608" i="24"/>
  <c r="D607" i="24"/>
  <c r="D606" i="24"/>
  <c r="D605" i="24"/>
  <c r="D604" i="24"/>
  <c r="D603" i="24"/>
  <c r="D602" i="24"/>
  <c r="D601" i="24"/>
  <c r="D600" i="24"/>
  <c r="D599" i="24"/>
  <c r="D598" i="24"/>
  <c r="D597" i="24"/>
  <c r="D596" i="24"/>
  <c r="D595" i="24"/>
  <c r="D594" i="24"/>
  <c r="D593" i="24"/>
  <c r="D592" i="24"/>
  <c r="D591" i="24"/>
  <c r="D590" i="24"/>
  <c r="D589" i="24"/>
  <c r="D588" i="24"/>
  <c r="D587" i="24"/>
  <c r="D586" i="24"/>
  <c r="D585" i="24"/>
  <c r="D584" i="24"/>
  <c r="D583" i="24"/>
  <c r="D582" i="24"/>
  <c r="D581" i="24"/>
  <c r="D580" i="24"/>
  <c r="D579" i="24"/>
  <c r="D578" i="24"/>
  <c r="D577" i="24"/>
  <c r="D576" i="24"/>
  <c r="D575" i="24"/>
  <c r="D574" i="24"/>
  <c r="D573" i="24"/>
  <c r="D572" i="24"/>
  <c r="D571" i="24"/>
  <c r="D570" i="24"/>
  <c r="D569" i="24"/>
  <c r="D568" i="24"/>
  <c r="D567" i="24"/>
  <c r="D566" i="24"/>
  <c r="D565" i="24"/>
  <c r="D564" i="24"/>
  <c r="D563" i="24"/>
  <c r="D562" i="24"/>
  <c r="D561" i="24"/>
  <c r="D560" i="24"/>
  <c r="D559" i="24"/>
  <c r="D558" i="24"/>
  <c r="D557" i="24"/>
  <c r="D556" i="24"/>
  <c r="D555" i="24"/>
  <c r="D554" i="24"/>
  <c r="D553" i="24"/>
  <c r="D552" i="24"/>
  <c r="D551" i="24"/>
  <c r="D550" i="24"/>
  <c r="D549" i="24"/>
  <c r="D548" i="24"/>
  <c r="D547" i="24"/>
  <c r="D546" i="24"/>
  <c r="D545" i="24"/>
  <c r="D544" i="24"/>
  <c r="D543" i="24"/>
  <c r="D542" i="24"/>
  <c r="D541" i="24"/>
  <c r="D540" i="24"/>
  <c r="D539" i="24"/>
  <c r="D538" i="24"/>
  <c r="D537" i="24"/>
  <c r="D536" i="24"/>
  <c r="D535" i="24"/>
  <c r="D534" i="24"/>
  <c r="D533" i="24"/>
  <c r="D532" i="24"/>
  <c r="D531" i="24"/>
  <c r="D530" i="24"/>
  <c r="D529" i="24"/>
  <c r="D528" i="24"/>
  <c r="D527" i="24"/>
  <c r="D526" i="24"/>
  <c r="D525" i="24"/>
  <c r="D524" i="24"/>
  <c r="D523" i="24"/>
  <c r="D522" i="24"/>
  <c r="D521" i="24"/>
  <c r="D520" i="24"/>
  <c r="D519" i="24"/>
  <c r="D518" i="24"/>
  <c r="D517" i="24"/>
  <c r="D516" i="24"/>
  <c r="D515" i="24"/>
  <c r="D514" i="24"/>
  <c r="D513" i="24"/>
  <c r="D512" i="24"/>
  <c r="D511" i="24"/>
  <c r="D510" i="24"/>
  <c r="D509" i="24"/>
  <c r="D508" i="24"/>
  <c r="D507" i="24"/>
  <c r="D506" i="24"/>
  <c r="D505" i="24"/>
  <c r="D504" i="24"/>
  <c r="D503" i="24"/>
  <c r="D502" i="24"/>
  <c r="D501" i="24"/>
  <c r="D500" i="24"/>
  <c r="D499" i="24"/>
  <c r="D498" i="24"/>
  <c r="D497" i="24"/>
  <c r="D496" i="24"/>
  <c r="D495" i="24"/>
  <c r="D494" i="24"/>
  <c r="D493" i="24"/>
  <c r="D492" i="24"/>
  <c r="D491" i="24"/>
  <c r="D490" i="24"/>
  <c r="D489" i="24"/>
  <c r="D488" i="24"/>
  <c r="D487" i="24"/>
  <c r="D486" i="24"/>
  <c r="D485" i="24"/>
  <c r="D484" i="24"/>
  <c r="D483" i="24"/>
  <c r="D482" i="24"/>
  <c r="D481" i="24"/>
  <c r="D480" i="24"/>
  <c r="D479" i="24"/>
  <c r="D478" i="24"/>
  <c r="D477" i="24"/>
  <c r="C477" i="24"/>
  <c r="D476" i="24"/>
  <c r="D475" i="24"/>
  <c r="D474" i="24"/>
  <c r="D473" i="24"/>
  <c r="D472" i="24"/>
  <c r="D471" i="24"/>
  <c r="D470" i="24"/>
  <c r="D469" i="24"/>
  <c r="D468" i="24"/>
  <c r="D467" i="24"/>
  <c r="D466" i="24"/>
  <c r="D465" i="24"/>
  <c r="D464" i="24"/>
  <c r="D463" i="24"/>
  <c r="D462" i="24"/>
  <c r="D461" i="24"/>
  <c r="D460" i="24"/>
  <c r="D459" i="24"/>
  <c r="D458" i="24"/>
  <c r="D457" i="24"/>
  <c r="D456" i="24"/>
  <c r="D455" i="24"/>
  <c r="D454" i="24"/>
  <c r="D453" i="24"/>
  <c r="D452" i="24"/>
  <c r="D451" i="24"/>
  <c r="D450" i="24"/>
  <c r="D449" i="24"/>
  <c r="D448" i="24"/>
  <c r="D447" i="24"/>
  <c r="D446" i="24"/>
  <c r="D445" i="24"/>
  <c r="D444" i="24"/>
  <c r="D443" i="24"/>
  <c r="D442" i="24"/>
  <c r="D441" i="24"/>
  <c r="D440" i="24"/>
  <c r="D439" i="24"/>
  <c r="D438" i="24"/>
  <c r="D437" i="24"/>
  <c r="D436" i="24"/>
  <c r="D435" i="24"/>
  <c r="D434" i="24"/>
  <c r="D433" i="24"/>
  <c r="D432" i="24"/>
  <c r="D431" i="24"/>
  <c r="D430" i="24"/>
  <c r="D429" i="24"/>
  <c r="D428" i="24"/>
  <c r="D427" i="24"/>
  <c r="D426" i="24"/>
  <c r="D425" i="24"/>
  <c r="D424" i="24"/>
  <c r="D423" i="24"/>
  <c r="D422" i="24"/>
  <c r="D421" i="24"/>
  <c r="D420" i="24"/>
  <c r="D419" i="24"/>
  <c r="D418" i="24"/>
  <c r="D417" i="24"/>
  <c r="D416" i="24"/>
  <c r="D415" i="24"/>
  <c r="D414" i="24"/>
  <c r="D413" i="24"/>
  <c r="D412" i="24"/>
  <c r="D411" i="24"/>
  <c r="D410" i="24"/>
  <c r="D409" i="24"/>
  <c r="D408" i="24"/>
  <c r="D407" i="24"/>
  <c r="D406" i="24"/>
  <c r="D405" i="24"/>
  <c r="D404" i="24"/>
  <c r="D403" i="24"/>
  <c r="D402" i="24"/>
  <c r="D401" i="24"/>
  <c r="D400" i="24"/>
  <c r="D399" i="24"/>
  <c r="D398" i="24"/>
  <c r="D397" i="24"/>
  <c r="D396" i="24"/>
  <c r="D395" i="24"/>
  <c r="D394" i="24"/>
  <c r="D393" i="24"/>
  <c r="D392" i="24"/>
  <c r="D391" i="24"/>
  <c r="D390" i="24"/>
  <c r="D389" i="24"/>
  <c r="D388" i="24"/>
  <c r="D387" i="24"/>
  <c r="D386" i="24"/>
  <c r="D385" i="24"/>
  <c r="D384" i="24"/>
  <c r="D383" i="24"/>
  <c r="D382" i="24"/>
  <c r="D381" i="24"/>
  <c r="D380" i="24"/>
  <c r="D379" i="24"/>
  <c r="D378" i="24"/>
  <c r="D377" i="24"/>
  <c r="D376" i="24"/>
  <c r="D375" i="24"/>
  <c r="D374" i="24"/>
  <c r="D373" i="24"/>
  <c r="D372" i="24"/>
  <c r="D371" i="24"/>
  <c r="D370" i="24"/>
  <c r="D369" i="24"/>
  <c r="D368" i="24"/>
  <c r="D367" i="24"/>
  <c r="D366" i="24"/>
  <c r="D365" i="24"/>
  <c r="D364" i="24"/>
  <c r="C363" i="24"/>
  <c r="D363" i="24" s="1"/>
  <c r="D362" i="24"/>
  <c r="D361" i="24"/>
  <c r="D360" i="24"/>
  <c r="D359" i="24"/>
  <c r="D358" i="24"/>
  <c r="D357" i="24"/>
  <c r="D356" i="24"/>
  <c r="D355" i="24"/>
  <c r="D354" i="24"/>
  <c r="D353" i="24"/>
  <c r="D352" i="24"/>
  <c r="D351" i="24"/>
  <c r="D350" i="24"/>
  <c r="D349" i="24"/>
  <c r="D348" i="24"/>
  <c r="D347" i="24"/>
  <c r="D346" i="24"/>
  <c r="D345" i="24"/>
  <c r="D344" i="24"/>
  <c r="D343" i="24"/>
  <c r="D342" i="24"/>
  <c r="D341" i="24"/>
  <c r="D340" i="24"/>
  <c r="D339" i="24"/>
  <c r="D338" i="24"/>
  <c r="D337" i="24"/>
  <c r="D336" i="24"/>
  <c r="D335" i="24"/>
  <c r="D334" i="24"/>
  <c r="D333" i="24"/>
  <c r="D332" i="24"/>
  <c r="D331" i="24"/>
  <c r="D330" i="24"/>
  <c r="D329" i="24"/>
  <c r="D328" i="24"/>
  <c r="D327" i="24"/>
  <c r="D326" i="24"/>
  <c r="D325" i="24"/>
  <c r="D324" i="24"/>
  <c r="D323" i="24"/>
  <c r="D322" i="24"/>
  <c r="D321" i="24"/>
  <c r="D320" i="24"/>
  <c r="D319" i="24"/>
  <c r="D318" i="24"/>
  <c r="D317" i="24"/>
  <c r="D316" i="24"/>
  <c r="D315" i="24"/>
  <c r="D314" i="24"/>
  <c r="D313" i="24"/>
  <c r="D312" i="24"/>
  <c r="D311" i="24"/>
  <c r="D310" i="24"/>
  <c r="D309" i="24"/>
  <c r="D308" i="24"/>
  <c r="D307" i="24"/>
  <c r="D306" i="24"/>
  <c r="D305" i="24"/>
  <c r="D304" i="24"/>
  <c r="D303" i="24"/>
  <c r="D302" i="24"/>
  <c r="D301" i="24"/>
  <c r="D300" i="24"/>
  <c r="D299" i="24"/>
  <c r="D298" i="24"/>
  <c r="D297" i="24"/>
  <c r="D296" i="24"/>
  <c r="D295" i="24"/>
  <c r="D294" i="24"/>
  <c r="D293" i="24"/>
  <c r="D292" i="24"/>
  <c r="D291" i="24"/>
  <c r="D290" i="24"/>
  <c r="D289" i="24"/>
  <c r="D288" i="24"/>
  <c r="D287" i="24"/>
  <c r="D286" i="24"/>
  <c r="D285" i="24"/>
  <c r="D284" i="24"/>
  <c r="D283" i="24"/>
  <c r="D282" i="24"/>
  <c r="D281" i="24"/>
  <c r="D280" i="24"/>
  <c r="D279" i="24"/>
  <c r="D278" i="24"/>
  <c r="D277" i="24"/>
  <c r="D276" i="24"/>
  <c r="D275" i="24"/>
  <c r="D274" i="24"/>
  <c r="D273" i="24"/>
  <c r="D272" i="24"/>
  <c r="D271" i="24"/>
  <c r="D270" i="24"/>
  <c r="D269" i="24"/>
  <c r="D268" i="24"/>
  <c r="D267" i="24"/>
  <c r="D266" i="24"/>
  <c r="D265" i="24"/>
  <c r="D264" i="24"/>
  <c r="D263" i="24"/>
  <c r="D262" i="24"/>
  <c r="D261" i="24"/>
  <c r="D260" i="24"/>
  <c r="D259" i="24"/>
  <c r="D258" i="24"/>
  <c r="D257" i="24"/>
  <c r="D256" i="24"/>
  <c r="D255" i="24"/>
  <c r="D254" i="24"/>
  <c r="D253" i="24"/>
  <c r="D252" i="24"/>
  <c r="D251" i="24"/>
  <c r="D250" i="24"/>
  <c r="D249" i="24"/>
  <c r="D248" i="24"/>
  <c r="D247" i="24"/>
  <c r="D246" i="24"/>
  <c r="D245" i="24"/>
  <c r="D244" i="24"/>
  <c r="D243" i="24"/>
  <c r="D242" i="24"/>
  <c r="D241" i="24"/>
  <c r="D240" i="24"/>
  <c r="D239" i="24"/>
  <c r="D238" i="24"/>
  <c r="D237" i="24"/>
  <c r="D236" i="24"/>
  <c r="D235" i="24"/>
  <c r="D234" i="24"/>
  <c r="D233" i="24"/>
  <c r="D232" i="24"/>
  <c r="D231" i="24"/>
  <c r="D230" i="24"/>
  <c r="D229" i="24"/>
  <c r="D228" i="24"/>
  <c r="D227" i="24"/>
  <c r="D226" i="24"/>
  <c r="D225" i="24"/>
  <c r="D224" i="24"/>
  <c r="D223" i="24"/>
  <c r="D222" i="24"/>
  <c r="D221" i="24"/>
  <c r="D220" i="24"/>
  <c r="D219" i="24"/>
  <c r="D218" i="24"/>
  <c r="D217" i="24"/>
  <c r="D216" i="24"/>
  <c r="D215" i="24"/>
  <c r="D214" i="24"/>
  <c r="D213" i="24"/>
  <c r="D212" i="24"/>
  <c r="D211" i="24"/>
  <c r="D210" i="24"/>
  <c r="D209" i="24"/>
  <c r="D208" i="24"/>
  <c r="D207" i="24"/>
  <c r="D206" i="24"/>
  <c r="D205" i="24"/>
  <c r="D204" i="24"/>
  <c r="D203" i="24"/>
  <c r="D202" i="24"/>
  <c r="D201" i="24"/>
  <c r="D200" i="24"/>
  <c r="D199" i="24"/>
  <c r="D198" i="24"/>
  <c r="D197" i="24"/>
  <c r="D196" i="24"/>
  <c r="D195" i="24"/>
  <c r="D194" i="24"/>
  <c r="D193" i="24"/>
  <c r="D192" i="24"/>
  <c r="D191" i="24"/>
  <c r="D190" i="24"/>
  <c r="D189" i="24"/>
  <c r="D188" i="24"/>
  <c r="D187" i="24"/>
  <c r="D186" i="24"/>
  <c r="D185" i="24"/>
  <c r="D184" i="24"/>
  <c r="D183" i="24"/>
  <c r="D182" i="24"/>
  <c r="D181" i="24"/>
  <c r="D180" i="24"/>
  <c r="D179" i="24"/>
  <c r="D178" i="24"/>
  <c r="D177" i="24"/>
  <c r="D176" i="24"/>
  <c r="D175" i="24"/>
  <c r="D174" i="24"/>
  <c r="D173" i="24"/>
  <c r="D172" i="24"/>
  <c r="D171" i="24"/>
  <c r="D170" i="24"/>
  <c r="D169" i="24"/>
  <c r="D168" i="24"/>
  <c r="D167" i="24"/>
  <c r="D166" i="24"/>
  <c r="D165" i="24"/>
  <c r="D164" i="24"/>
  <c r="D163" i="24"/>
  <c r="D162" i="24"/>
  <c r="D161" i="24"/>
  <c r="D160" i="24"/>
  <c r="D159" i="24"/>
  <c r="D158" i="24"/>
  <c r="D157" i="24"/>
  <c r="D156" i="24"/>
  <c r="D155" i="24"/>
  <c r="D154" i="24"/>
  <c r="D153" i="24"/>
  <c r="D152" i="24"/>
  <c r="D151" i="24"/>
  <c r="D150" i="24"/>
  <c r="D149" i="24"/>
  <c r="D148" i="24"/>
  <c r="D147" i="24"/>
  <c r="D146" i="24"/>
  <c r="D145" i="24"/>
  <c r="D144" i="24"/>
  <c r="D143" i="24"/>
  <c r="D142" i="24"/>
  <c r="D141" i="24"/>
  <c r="D140" i="24"/>
  <c r="D139" i="24"/>
  <c r="D138" i="24"/>
  <c r="D137" i="24"/>
  <c r="D136" i="24"/>
  <c r="D135" i="24"/>
  <c r="D134" i="24"/>
  <c r="D133" i="24"/>
  <c r="D132" i="24"/>
  <c r="D131" i="24"/>
  <c r="D130" i="24"/>
  <c r="D129" i="24"/>
  <c r="D128" i="24"/>
  <c r="D127" i="24"/>
  <c r="D126" i="24"/>
  <c r="D125" i="24"/>
  <c r="D124" i="24"/>
  <c r="D123" i="24"/>
  <c r="D122" i="24"/>
  <c r="D121" i="24"/>
  <c r="D120" i="24"/>
  <c r="D119" i="24"/>
  <c r="D118" i="24"/>
  <c r="D117" i="24"/>
  <c r="D116" i="24"/>
  <c r="D115" i="24"/>
  <c r="D114" i="24"/>
  <c r="D113" i="24"/>
  <c r="D112" i="24"/>
  <c r="D111" i="24"/>
  <c r="D110" i="24"/>
  <c r="D109" i="24"/>
  <c r="D108" i="24"/>
  <c r="D107" i="24"/>
  <c r="D106" i="24"/>
  <c r="D105" i="24"/>
  <c r="D104" i="24"/>
  <c r="D103" i="24"/>
  <c r="D102" i="24"/>
  <c r="D101" i="24"/>
  <c r="D100" i="24"/>
  <c r="D99" i="24"/>
  <c r="D98" i="24"/>
  <c r="D97" i="24"/>
  <c r="D96" i="24"/>
  <c r="D95" i="24"/>
  <c r="D94" i="24"/>
  <c r="D93" i="24"/>
  <c r="D92" i="24"/>
  <c r="D91" i="24"/>
  <c r="D90" i="24"/>
  <c r="D89" i="24"/>
  <c r="D88" i="24"/>
  <c r="D87" i="24"/>
  <c r="D86" i="24"/>
  <c r="D85" i="24"/>
  <c r="D84" i="24"/>
  <c r="D83" i="24"/>
  <c r="D82" i="24"/>
  <c r="D81" i="24"/>
  <c r="D80" i="24"/>
  <c r="D79" i="24"/>
  <c r="D78" i="24"/>
  <c r="D77" i="24"/>
  <c r="D76" i="24"/>
  <c r="D75" i="24"/>
  <c r="D74" i="24"/>
  <c r="D73" i="24"/>
  <c r="D72" i="24"/>
  <c r="D71" i="24"/>
  <c r="C71" i="24"/>
  <c r="D70" i="24"/>
  <c r="D69" i="24"/>
  <c r="D68" i="24"/>
  <c r="D67" i="24"/>
  <c r="D66" i="24"/>
  <c r="D65" i="24"/>
  <c r="D64" i="24"/>
  <c r="D63" i="24"/>
  <c r="D62" i="24"/>
  <c r="D61" i="24"/>
  <c r="D60" i="24"/>
  <c r="C60" i="24"/>
  <c r="D59" i="24"/>
  <c r="D58" i="24"/>
  <c r="D57" i="24"/>
  <c r="D56" i="24"/>
  <c r="D55" i="24"/>
  <c r="D54" i="24"/>
  <c r="D53" i="24"/>
  <c r="D52" i="24"/>
  <c r="D51" i="24"/>
  <c r="D50" i="24"/>
  <c r="D49" i="24"/>
  <c r="C49" i="24"/>
  <c r="D48" i="24"/>
  <c r="D47" i="24"/>
  <c r="D46" i="24"/>
  <c r="D45" i="24"/>
  <c r="D44" i="24"/>
  <c r="D43" i="24"/>
  <c r="D42" i="24"/>
  <c r="D41" i="24"/>
  <c r="D40" i="24"/>
  <c r="D39" i="24"/>
  <c r="D38" i="24"/>
  <c r="D37" i="24"/>
  <c r="D36" i="24"/>
  <c r="D35" i="24"/>
  <c r="D34" i="24"/>
  <c r="D33" i="24"/>
  <c r="D32" i="24"/>
  <c r="D31" i="24"/>
  <c r="D30" i="24"/>
  <c r="D29" i="24"/>
  <c r="D28" i="24"/>
  <c r="C27" i="24"/>
  <c r="D27" i="24" s="1"/>
  <c r="D26" i="24"/>
  <c r="D25" i="24"/>
  <c r="D24" i="24"/>
  <c r="D23" i="24"/>
  <c r="D22" i="24"/>
  <c r="D21" i="24"/>
  <c r="D20" i="24"/>
  <c r="D19" i="24"/>
  <c r="D18" i="24"/>
  <c r="C18" i="24"/>
  <c r="D17" i="24"/>
  <c r="D16" i="24"/>
  <c r="D15" i="24"/>
  <c r="D14" i="24"/>
  <c r="D13" i="24"/>
  <c r="D12" i="24"/>
  <c r="D11" i="24"/>
  <c r="D10" i="24"/>
  <c r="D9" i="24"/>
  <c r="D8" i="24"/>
  <c r="D7" i="24"/>
  <c r="C6" i="24"/>
  <c r="C5" i="24" s="1"/>
  <c r="D29" i="7"/>
  <c r="D28" i="7"/>
  <c r="D26" i="7"/>
  <c r="D24" i="7"/>
  <c r="D23" i="7"/>
  <c r="D22" i="7"/>
  <c r="D21" i="7"/>
  <c r="C21" i="7"/>
  <c r="B21" i="7"/>
  <c r="D19" i="7"/>
  <c r="D18" i="7"/>
  <c r="D17" i="7"/>
  <c r="D16" i="7"/>
  <c r="D15" i="7"/>
  <c r="D14" i="7"/>
  <c r="D13" i="7"/>
  <c r="D12" i="7"/>
  <c r="D11" i="7"/>
  <c r="D10" i="7"/>
  <c r="D9" i="7"/>
  <c r="D8" i="7"/>
  <c r="D7" i="7"/>
  <c r="D6" i="7"/>
  <c r="C6" i="7"/>
  <c r="B6" i="7"/>
  <c r="C5" i="7"/>
  <c r="D5" i="7" s="1"/>
  <c r="B5" i="7"/>
  <c r="E5" i="28"/>
  <c r="D5" i="28"/>
  <c r="C5" i="28"/>
  <c r="B5" i="28"/>
  <c r="F14" i="23"/>
  <c r="G13" i="23"/>
  <c r="F13" i="23"/>
  <c r="G12" i="23"/>
  <c r="F12" i="23"/>
  <c r="G10" i="23"/>
  <c r="G9" i="23"/>
  <c r="F9" i="23"/>
  <c r="G8" i="23"/>
  <c r="F8" i="23"/>
  <c r="G7" i="23"/>
  <c r="F7" i="23"/>
  <c r="E5" i="23"/>
  <c r="G5" i="23" s="1"/>
  <c r="D5" i="23"/>
  <c r="C5" i="23"/>
  <c r="B5" i="23"/>
  <c r="F9" i="22"/>
  <c r="E9" i="22"/>
  <c r="F8" i="22"/>
  <c r="E8" i="22"/>
  <c r="D5" i="22"/>
  <c r="C5" i="22"/>
  <c r="E5" i="22" s="1"/>
  <c r="B5" i="22"/>
  <c r="F5" i="22" s="1"/>
  <c r="G26" i="21"/>
  <c r="F26" i="21"/>
  <c r="G25" i="21"/>
  <c r="F25" i="21"/>
  <c r="G24" i="21"/>
  <c r="F24" i="21"/>
  <c r="F23" i="21"/>
  <c r="G22" i="21"/>
  <c r="F22" i="21"/>
  <c r="G21" i="21"/>
  <c r="F21" i="21"/>
  <c r="G20" i="21"/>
  <c r="F20" i="21"/>
  <c r="G19" i="21"/>
  <c r="F19" i="21"/>
  <c r="G18" i="21"/>
  <c r="F18" i="21"/>
  <c r="G17" i="21"/>
  <c r="F17" i="21"/>
  <c r="G16" i="21"/>
  <c r="F16" i="21"/>
  <c r="G15" i="21"/>
  <c r="F15" i="21"/>
  <c r="G14" i="21"/>
  <c r="F14" i="21"/>
  <c r="G13" i="21"/>
  <c r="F13" i="21"/>
  <c r="G12" i="21"/>
  <c r="F12" i="21"/>
  <c r="G11" i="21"/>
  <c r="F11" i="21"/>
  <c r="G10" i="21"/>
  <c r="F10" i="21"/>
  <c r="G9" i="21"/>
  <c r="F9" i="21"/>
  <c r="G8" i="21"/>
  <c r="F8" i="21"/>
  <c r="G7" i="21"/>
  <c r="F7" i="21"/>
  <c r="G6" i="21"/>
  <c r="F6" i="21"/>
  <c r="E5" i="21"/>
  <c r="F5" i="21" s="1"/>
  <c r="D5" i="21"/>
  <c r="C5" i="21"/>
  <c r="B5" i="21"/>
  <c r="B3" i="21"/>
  <c r="F29" i="20"/>
  <c r="E29" i="20"/>
  <c r="F28" i="20"/>
  <c r="E28" i="20"/>
  <c r="F27" i="20"/>
  <c r="E27" i="20"/>
  <c r="F26" i="20"/>
  <c r="E26" i="20"/>
  <c r="F25" i="20"/>
  <c r="E25" i="20"/>
  <c r="F24" i="20"/>
  <c r="E24" i="20"/>
  <c r="F23" i="20"/>
  <c r="E23" i="20"/>
  <c r="F22" i="20"/>
  <c r="E22" i="20"/>
  <c r="D21" i="20"/>
  <c r="F21" i="20" s="1"/>
  <c r="C21" i="20"/>
  <c r="B21" i="20"/>
  <c r="F20" i="20"/>
  <c r="F17" i="20"/>
  <c r="E17" i="20"/>
  <c r="F16" i="20"/>
  <c r="E16" i="20"/>
  <c r="F15" i="20"/>
  <c r="E15" i="20"/>
  <c r="F14" i="20"/>
  <c r="E14" i="20"/>
  <c r="F13" i="20"/>
  <c r="E13" i="20"/>
  <c r="F12" i="20"/>
  <c r="E12" i="20"/>
  <c r="F11" i="20"/>
  <c r="E11" i="20"/>
  <c r="F10" i="20"/>
  <c r="E10" i="20"/>
  <c r="F9" i="20"/>
  <c r="E9" i="20"/>
  <c r="F8" i="20"/>
  <c r="E8" i="20"/>
  <c r="F7" i="20"/>
  <c r="E7" i="20"/>
  <c r="D6" i="20"/>
  <c r="F6" i="20" s="1"/>
  <c r="C6" i="20"/>
  <c r="C5" i="20" s="1"/>
  <c r="B6" i="20"/>
  <c r="B5" i="20" s="1"/>
  <c r="D5" i="20"/>
  <c r="E5" i="20" s="1"/>
  <c r="C958" i="24" l="1"/>
  <c r="D5" i="24"/>
  <c r="D958" i="24"/>
  <c r="F5" i="23"/>
  <c r="D13" i="6"/>
  <c r="D19" i="6"/>
  <c r="D80" i="6"/>
  <c r="B85" i="6"/>
  <c r="D85" i="6" s="1"/>
  <c r="F5" i="20"/>
  <c r="E6" i="20"/>
  <c r="E21" i="20"/>
  <c r="G5" i="21"/>
  <c r="D6" i="24"/>
  <c r="D13"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F51" authorId="0" shapeId="0" xr:uid="{6E130C8D-30E6-4C72-A434-D2DA1EB71949}">
      <text>
        <r>
          <rPr>
            <b/>
            <sz val="9"/>
            <rFont val="宋体"/>
            <family val="3"/>
            <charset val="134"/>
          </rPr>
          <t>作者:</t>
        </r>
        <r>
          <rPr>
            <sz val="9"/>
            <rFont val="宋体"/>
            <family val="3"/>
            <charset val="134"/>
          </rPr>
          <t xml:space="preserve">
基本其他商品支出</t>
        </r>
      </text>
    </comment>
    <comment ref="F53" authorId="0" shapeId="0" xr:uid="{F398B020-8BBE-4162-B2CF-F8675C032105}">
      <text>
        <r>
          <rPr>
            <b/>
            <sz val="9"/>
            <rFont val="宋体"/>
            <family val="3"/>
            <charset val="134"/>
          </rPr>
          <t>作者:</t>
        </r>
        <r>
          <rPr>
            <sz val="9"/>
            <rFont val="宋体"/>
            <family val="3"/>
            <charset val="134"/>
          </rPr>
          <t xml:space="preserve">
基本其他商品支出</t>
        </r>
        <r>
          <rPr>
            <sz val="9"/>
            <rFont val="Tahoma"/>
            <family val="2"/>
          </rPr>
          <t>97.95</t>
        </r>
      </text>
    </comment>
    <comment ref="F67" authorId="0" shapeId="0" xr:uid="{0EA60327-8BFA-4D13-8C35-F9BF7A347940}">
      <text>
        <r>
          <rPr>
            <b/>
            <sz val="9"/>
            <rFont val="宋体"/>
            <family val="3"/>
            <charset val="134"/>
          </rPr>
          <t>作者:</t>
        </r>
        <r>
          <rPr>
            <sz val="9"/>
            <rFont val="宋体"/>
            <family val="3"/>
            <charset val="134"/>
          </rPr>
          <t xml:space="preserve">
基本支出对个人和家庭的补助</t>
        </r>
        <r>
          <rPr>
            <sz val="9"/>
            <rFont val="Tahoma"/>
            <family val="2"/>
          </rPr>
          <t>2167.82</t>
        </r>
        <r>
          <rPr>
            <sz val="9"/>
            <rFont val="宋体"/>
            <family val="3"/>
            <charset val="134"/>
          </rPr>
          <t>万</t>
        </r>
      </text>
    </comment>
    <comment ref="F68" authorId="0" shapeId="0" xr:uid="{B801C85B-EC1D-4CEF-83CA-C3717F628BEC}">
      <text>
        <r>
          <rPr>
            <b/>
            <sz val="9"/>
            <rFont val="宋体"/>
            <family val="3"/>
            <charset val="134"/>
          </rPr>
          <t>作者:</t>
        </r>
        <r>
          <rPr>
            <sz val="9"/>
            <rFont val="宋体"/>
            <family val="3"/>
            <charset val="134"/>
          </rPr>
          <t xml:space="preserve">
基本支出对个人和家庭补助</t>
        </r>
        <r>
          <rPr>
            <sz val="9"/>
            <rFont val="Tahoma"/>
            <family val="2"/>
          </rPr>
          <t>11.38</t>
        </r>
        <r>
          <rPr>
            <sz val="9"/>
            <rFont val="宋体"/>
            <family val="3"/>
            <charset val="134"/>
          </rPr>
          <t>万</t>
        </r>
      </text>
    </comment>
    <comment ref="F69" authorId="0" shapeId="0" xr:uid="{DBF81448-799D-4911-BE7E-A78B8E2F4925}">
      <text>
        <r>
          <rPr>
            <b/>
            <sz val="9"/>
            <rFont val="宋体"/>
            <family val="3"/>
            <charset val="134"/>
          </rPr>
          <t>作者:</t>
        </r>
        <r>
          <rPr>
            <sz val="9"/>
            <rFont val="宋体"/>
            <family val="3"/>
            <charset val="134"/>
          </rPr>
          <t xml:space="preserve">
基本支出对个人和家庭的补助</t>
        </r>
        <r>
          <rPr>
            <sz val="9"/>
            <rFont val="Tahoma"/>
            <family val="2"/>
          </rPr>
          <t>230</t>
        </r>
        <r>
          <rPr>
            <sz val="9"/>
            <rFont val="宋体"/>
            <family val="3"/>
            <charset val="134"/>
          </rPr>
          <t>万</t>
        </r>
      </text>
    </comment>
    <comment ref="F77" authorId="0" shapeId="0" xr:uid="{DA46BFE0-E925-407A-AF7D-E376CFB26AEC}">
      <text>
        <r>
          <rPr>
            <b/>
            <sz val="9"/>
            <rFont val="宋体"/>
            <family val="3"/>
            <charset val="134"/>
          </rPr>
          <t>作者:</t>
        </r>
        <r>
          <rPr>
            <sz val="9"/>
            <rFont val="宋体"/>
            <family val="3"/>
            <charset val="134"/>
          </rPr>
          <t xml:space="preserve">
基本支出</t>
        </r>
      </text>
    </comment>
    <comment ref="F78" authorId="0" shapeId="0" xr:uid="{F3333DB3-C15C-4C14-BE9E-9B112C2461FB}">
      <text>
        <r>
          <rPr>
            <b/>
            <sz val="9"/>
            <rFont val="宋体"/>
            <family val="3"/>
            <charset val="134"/>
          </rPr>
          <t>作者:</t>
        </r>
        <r>
          <rPr>
            <sz val="9"/>
            <rFont val="宋体"/>
            <family val="3"/>
            <charset val="134"/>
          </rPr>
          <t xml:space="preserve">
基本支出</t>
        </r>
      </text>
    </comment>
    <comment ref="F79" authorId="0" shapeId="0" xr:uid="{AB6781E9-32DB-4114-815B-8C5950D51825}">
      <text>
        <r>
          <rPr>
            <b/>
            <sz val="9"/>
            <rFont val="宋体"/>
            <family val="3"/>
            <charset val="134"/>
          </rPr>
          <t>作者:</t>
        </r>
        <r>
          <rPr>
            <sz val="9"/>
            <rFont val="宋体"/>
            <family val="3"/>
            <charset val="134"/>
          </rPr>
          <t xml:space="preserve">
基本支出</t>
        </r>
      </text>
    </comment>
    <comment ref="F80" authorId="0" shapeId="0" xr:uid="{77915F0D-F8E8-443F-8E51-82B8C5812428}">
      <text>
        <r>
          <rPr>
            <b/>
            <sz val="9"/>
            <rFont val="宋体"/>
            <family val="3"/>
            <charset val="134"/>
          </rPr>
          <t>作者:</t>
        </r>
        <r>
          <rPr>
            <sz val="9"/>
            <rFont val="宋体"/>
            <family val="3"/>
            <charset val="134"/>
          </rPr>
          <t xml:space="preserve">
基本支出</t>
        </r>
      </text>
    </comment>
    <comment ref="F152" authorId="0" shapeId="0" xr:uid="{87FFE533-063D-4955-BE11-349D12208422}">
      <text>
        <r>
          <rPr>
            <b/>
            <sz val="9"/>
            <rFont val="宋体"/>
            <family val="3"/>
            <charset val="134"/>
          </rPr>
          <t>作者:</t>
        </r>
        <r>
          <rPr>
            <sz val="9"/>
            <rFont val="宋体"/>
            <family val="3"/>
            <charset val="134"/>
          </rPr>
          <t xml:space="preserve">
行政事业费</t>
        </r>
      </text>
    </comment>
    <comment ref="F153" authorId="0" shapeId="0" xr:uid="{827912C9-2909-4827-B3F9-3CB467DA0262}">
      <text>
        <r>
          <rPr>
            <b/>
            <sz val="9"/>
            <rFont val="宋体"/>
            <family val="3"/>
            <charset val="134"/>
          </rPr>
          <t>作者:</t>
        </r>
        <r>
          <rPr>
            <sz val="9"/>
            <rFont val="宋体"/>
            <family val="3"/>
            <charset val="134"/>
          </rPr>
          <t xml:space="preserve">
行政事业费</t>
        </r>
      </text>
    </comment>
    <comment ref="F154" authorId="0" shapeId="0" xr:uid="{D27FDC4F-1021-4CA5-BA04-6380621D79CB}">
      <text>
        <r>
          <rPr>
            <b/>
            <sz val="9"/>
            <rFont val="宋体"/>
            <family val="3"/>
            <charset val="134"/>
          </rPr>
          <t>作者:</t>
        </r>
        <r>
          <rPr>
            <sz val="9"/>
            <rFont val="宋体"/>
            <family val="3"/>
            <charset val="134"/>
          </rPr>
          <t xml:space="preserve">
行政事业费</t>
        </r>
      </text>
    </comment>
  </commentList>
</comments>
</file>

<file path=xl/sharedStrings.xml><?xml version="1.0" encoding="utf-8"?>
<sst xmlns="http://schemas.openxmlformats.org/spreadsheetml/2006/main" count="2441" uniqueCount="1677">
  <si>
    <t>单位：万元</t>
  </si>
  <si>
    <t>项  目</t>
  </si>
  <si>
    <t>上年同期</t>
  </si>
  <si>
    <t>年初预算数</t>
  </si>
  <si>
    <t>完成数</t>
  </si>
  <si>
    <t>为年初预算数（%）</t>
  </si>
  <si>
    <t>增长
（%）</t>
  </si>
  <si>
    <t>一般公共预算收入合计</t>
  </si>
  <si>
    <t xml:space="preserve">  税收收入</t>
  </si>
  <si>
    <t xml:space="preserve">    增值税</t>
  </si>
  <si>
    <t xml:space="preserve">    企业所得税</t>
  </si>
  <si>
    <t xml:space="preserve">    个人所得税</t>
  </si>
  <si>
    <t xml:space="preserve">    资源税</t>
  </si>
  <si>
    <t xml:space="preserve">    城市维护建设税</t>
  </si>
  <si>
    <t xml:space="preserve">    房产税</t>
  </si>
  <si>
    <t xml:space="preserve">    印花税</t>
  </si>
  <si>
    <t xml:space="preserve">    城镇土地使用税</t>
  </si>
  <si>
    <t xml:space="preserve">    土地增值税</t>
  </si>
  <si>
    <t xml:space="preserve">    车船税</t>
  </si>
  <si>
    <t xml:space="preserve">    耕地占用税</t>
  </si>
  <si>
    <t xml:space="preserve">    契税</t>
  </si>
  <si>
    <t xml:space="preserve">    环境保护税</t>
  </si>
  <si>
    <t xml:space="preserve">    其他税收收入</t>
  </si>
  <si>
    <t xml:space="preserve">  非税收入</t>
  </si>
  <si>
    <t xml:space="preserve">    专项收入</t>
  </si>
  <si>
    <t xml:space="preserve">    行政事业性收费收入</t>
  </si>
  <si>
    <t xml:space="preserve">    罚没收入</t>
  </si>
  <si>
    <t xml:space="preserve">    国有资本经营收入</t>
  </si>
  <si>
    <t xml:space="preserve">    国有资源(资产)有偿使用收入</t>
  </si>
  <si>
    <t xml:space="preserve">    捐赠收入</t>
  </si>
  <si>
    <t xml:space="preserve">    政府住房基金收入</t>
  </si>
  <si>
    <t xml:space="preserve">    其他收入</t>
  </si>
  <si>
    <t>项        目</t>
  </si>
  <si>
    <t>调整预算数</t>
  </si>
  <si>
    <t>为调整预算数（%）</t>
  </si>
  <si>
    <t>一般公共预算支出合计</t>
  </si>
  <si>
    <t xml:space="preserve">  一般公共服务支出</t>
  </si>
  <si>
    <t xml:space="preserve">  国防支出</t>
  </si>
  <si>
    <t xml:space="preserve">  公共安全支出</t>
  </si>
  <si>
    <t xml:space="preserve">  教育支出</t>
  </si>
  <si>
    <t xml:space="preserve">  科学技术支出</t>
  </si>
  <si>
    <t xml:space="preserve">  文化旅游体育与传媒支出</t>
  </si>
  <si>
    <t xml:space="preserve">  社会保障和就业支出</t>
  </si>
  <si>
    <t xml:space="preserve">  卫生健康支出</t>
  </si>
  <si>
    <t xml:space="preserve">  节能环保支出</t>
  </si>
  <si>
    <t xml:space="preserve">  城乡社区支出</t>
  </si>
  <si>
    <t xml:space="preserve">  农林水支出</t>
  </si>
  <si>
    <t xml:space="preserve">  交通运输支出</t>
  </si>
  <si>
    <t xml:space="preserve">  资源勘探信息等支出</t>
  </si>
  <si>
    <t xml:space="preserve">  商业服务业等支出</t>
  </si>
  <si>
    <t xml:space="preserve">  援助其他地区支出</t>
  </si>
  <si>
    <t xml:space="preserve">  自然资源海洋气象等支出</t>
  </si>
  <si>
    <t xml:space="preserve">  住房保障支出</t>
  </si>
  <si>
    <t xml:space="preserve">  粮油物资储备支出</t>
  </si>
  <si>
    <t xml:space="preserve">  灾害防治及应急管理支出</t>
  </si>
  <si>
    <t xml:space="preserve">  其他支出</t>
  </si>
  <si>
    <t xml:space="preserve">  债务付息支出</t>
  </si>
  <si>
    <t>项目</t>
  </si>
  <si>
    <t>政府性基金预算收入合计</t>
  </si>
  <si>
    <t xml:space="preserve">  国有土地收益基金收入</t>
  </si>
  <si>
    <t xml:space="preserve">  农业土地开发资金收入</t>
  </si>
  <si>
    <t xml:space="preserve">  国有土地使用权出让收入</t>
  </si>
  <si>
    <t xml:space="preserve">  城市基础设施配套费收入</t>
  </si>
  <si>
    <t>政府性基金预算支出合计</t>
  </si>
  <si>
    <t>科学技术支出</t>
  </si>
  <si>
    <t>文化旅游体育与传媒</t>
  </si>
  <si>
    <t>社会保障和就业支出</t>
  </si>
  <si>
    <t>城乡社区支出</t>
  </si>
  <si>
    <t>交通运输支出</t>
  </si>
  <si>
    <t>商业服务业</t>
  </si>
  <si>
    <t>其他支出</t>
  </si>
  <si>
    <t>债务付息支出</t>
  </si>
  <si>
    <t>抗疫特别国债安排的支出</t>
  </si>
  <si>
    <t>国有资本经营预算收入合计</t>
  </si>
  <si>
    <t xml:space="preserve">  利润收入</t>
  </si>
  <si>
    <t xml:space="preserve">  股利、股息收入</t>
  </si>
  <si>
    <t xml:space="preserve">  产权转让收入</t>
  </si>
  <si>
    <t xml:space="preserve">  清算收入</t>
  </si>
  <si>
    <t xml:space="preserve">  其他国有资本经营预算收入</t>
  </si>
  <si>
    <t>国有资本经营预算无区本级收入，全部为年末上级补助收入。</t>
  </si>
  <si>
    <t>国有资本经营预算支出合计</t>
  </si>
  <si>
    <t xml:space="preserve">  解决历史遗留问题及改革成本支出</t>
  </si>
  <si>
    <t xml:space="preserve">  国有企业资本金注入</t>
  </si>
  <si>
    <t xml:space="preserve">  国有企业政策性补贴</t>
  </si>
  <si>
    <t xml:space="preserve">  金融国有资本经营预算支出</t>
  </si>
  <si>
    <t xml:space="preserve">  其他国有资本经营预算支出</t>
  </si>
  <si>
    <t>上年完成数</t>
  </si>
  <si>
    <t>预算数</t>
  </si>
  <si>
    <t>预算数为上年完成数（%）</t>
  </si>
  <si>
    <t>上年决算（执行)数</t>
  </si>
  <si>
    <t>预算数为决算（执行）数%</t>
  </si>
  <si>
    <t>一、一般公共服务</t>
  </si>
  <si>
    <t xml:space="preserve">    人大事务</t>
  </si>
  <si>
    <t xml:space="preserve">      行政运行</t>
  </si>
  <si>
    <t xml:space="preserve">      一般行政管理事务</t>
  </si>
  <si>
    <t xml:space="preserve">      机关服务</t>
  </si>
  <si>
    <t xml:space="preserve">      人大会议</t>
  </si>
  <si>
    <t xml:space="preserve">      人大立法</t>
  </si>
  <si>
    <t xml:space="preserve">      人大监督</t>
  </si>
  <si>
    <t xml:space="preserve">      人大代表履职能力提升</t>
  </si>
  <si>
    <t xml:space="preserve">      代表工作</t>
  </si>
  <si>
    <t xml:space="preserve">      人大信访工作</t>
  </si>
  <si>
    <t xml:space="preserve">      事业运行</t>
  </si>
  <si>
    <t xml:space="preserve">      其他人大事务支出</t>
  </si>
  <si>
    <t xml:space="preserve">    政协事务</t>
  </si>
  <si>
    <t xml:space="preserve">      政协会议</t>
  </si>
  <si>
    <t xml:space="preserve">      委员视察</t>
  </si>
  <si>
    <t xml:space="preserve">      参政议政</t>
  </si>
  <si>
    <t xml:space="preserve">      其他政协事务支出</t>
  </si>
  <si>
    <t xml:space="preserve">    政府办公厅(室)及相关机构事务</t>
  </si>
  <si>
    <t xml:space="preserve">      专项服务</t>
  </si>
  <si>
    <t xml:space="preserve">      专项业务及机关事务管理</t>
  </si>
  <si>
    <t xml:space="preserve">      政务公开审批</t>
  </si>
  <si>
    <t xml:space="preserve">      信访事务</t>
  </si>
  <si>
    <t xml:space="preserve">      参事事务</t>
  </si>
  <si>
    <t xml:space="preserve">      其他政府办公厅（室）及相关机构事务支出</t>
  </si>
  <si>
    <t xml:space="preserve">    发展与改革事务</t>
  </si>
  <si>
    <t xml:space="preserve">      战略规划与实施</t>
  </si>
  <si>
    <t xml:space="preserve">      日常经济运行调节</t>
  </si>
  <si>
    <t xml:space="preserve">      社会事业发展规划</t>
  </si>
  <si>
    <t xml:space="preserve">      经济体制改革研究</t>
  </si>
  <si>
    <t xml:space="preserve">      物价管理</t>
  </si>
  <si>
    <t xml:space="preserve">      其他发展与改革事务支出</t>
  </si>
  <si>
    <t xml:space="preserve">    统计信息事务</t>
  </si>
  <si>
    <t xml:space="preserve">      信息事务</t>
  </si>
  <si>
    <t xml:space="preserve">      专项统计业务</t>
  </si>
  <si>
    <t xml:space="preserve">      统计管理</t>
  </si>
  <si>
    <t xml:space="preserve">      专项普查活动</t>
  </si>
  <si>
    <t xml:space="preserve">      统计抽样调查</t>
  </si>
  <si>
    <t xml:space="preserve">      其他统计信息事务支出</t>
  </si>
  <si>
    <t xml:space="preserve">    财政事务</t>
  </si>
  <si>
    <t xml:space="preserve">      预算改革业务</t>
  </si>
  <si>
    <t xml:space="preserve">      财政国库业务</t>
  </si>
  <si>
    <t xml:space="preserve">      财政监察</t>
  </si>
  <si>
    <t xml:space="preserve">      信息化建设</t>
  </si>
  <si>
    <t xml:space="preserve">      财政委托业务支出</t>
  </si>
  <si>
    <t xml:space="preserve">      其他财政事务支出</t>
  </si>
  <si>
    <t xml:space="preserve">    税收事务</t>
  </si>
  <si>
    <t xml:space="preserve">      税收业务</t>
  </si>
  <si>
    <t xml:space="preserve">      其他税收事务支出</t>
  </si>
  <si>
    <t xml:space="preserve">    审计事务</t>
  </si>
  <si>
    <t xml:space="preserve">      审计业务</t>
  </si>
  <si>
    <t xml:space="preserve">      审计管理</t>
  </si>
  <si>
    <t xml:space="preserve">      其他审计事务支出</t>
  </si>
  <si>
    <t xml:space="preserve">    纪检监察事务</t>
  </si>
  <si>
    <t xml:space="preserve">      大案要案查处</t>
  </si>
  <si>
    <t xml:space="preserve">      派驻派出机构</t>
  </si>
  <si>
    <t xml:space="preserve">      巡视工作</t>
  </si>
  <si>
    <t xml:space="preserve">      其他纪检监察事务支出</t>
  </si>
  <si>
    <t xml:space="preserve">    商贸事务</t>
  </si>
  <si>
    <t xml:space="preserve">      对外贸易管理</t>
  </si>
  <si>
    <t xml:space="preserve">      国际经济合作</t>
  </si>
  <si>
    <t xml:space="preserve">      外资管理</t>
  </si>
  <si>
    <t xml:space="preserve">      国内贸易管理</t>
  </si>
  <si>
    <t xml:space="preserve">      招商引资</t>
  </si>
  <si>
    <t xml:space="preserve">      其他商贸事务支出</t>
  </si>
  <si>
    <t xml:space="preserve">    知识产权事务</t>
  </si>
  <si>
    <t xml:space="preserve">      专利审批</t>
  </si>
  <si>
    <t xml:space="preserve">      知识产权战略和规划</t>
  </si>
  <si>
    <t xml:space="preserve">      国际合作与交流</t>
  </si>
  <si>
    <t xml:space="preserve">      知识产权宏观管理</t>
  </si>
  <si>
    <t xml:space="preserve">      商标管理</t>
  </si>
  <si>
    <t xml:space="preserve">      原产地地理标志管理</t>
  </si>
  <si>
    <t xml:space="preserve">      其他知识产权事务支出</t>
  </si>
  <si>
    <t xml:space="preserve">    民族事务</t>
  </si>
  <si>
    <t xml:space="preserve">      民族工作专项</t>
  </si>
  <si>
    <t xml:space="preserve">      其他民族事务支出</t>
  </si>
  <si>
    <t xml:space="preserve">    民主党派及工商联事务</t>
  </si>
  <si>
    <t xml:space="preserve">      其他民主党派及工商联事务支出</t>
  </si>
  <si>
    <t xml:space="preserve">    群众团体事务</t>
  </si>
  <si>
    <t xml:space="preserve">      工会事务</t>
  </si>
  <si>
    <t xml:space="preserve">      其他群众团体事务支出</t>
  </si>
  <si>
    <t xml:space="preserve">    党委办公厅（室）及相关机构事务</t>
  </si>
  <si>
    <t xml:space="preserve">      专项业务</t>
  </si>
  <si>
    <t xml:space="preserve">      其他党委办公厅（室）及相关机构事务支出</t>
  </si>
  <si>
    <t xml:space="preserve">    组织事务</t>
  </si>
  <si>
    <t xml:space="preserve">      公务员事务</t>
  </si>
  <si>
    <t xml:space="preserve">      其他组织事务支出</t>
  </si>
  <si>
    <t xml:space="preserve">    宣传事务</t>
  </si>
  <si>
    <t xml:space="preserve">      宣传管理</t>
  </si>
  <si>
    <t xml:space="preserve">      其他宣传事务支出</t>
  </si>
  <si>
    <t xml:space="preserve">    统战事务</t>
  </si>
  <si>
    <t xml:space="preserve">      宗教事务</t>
  </si>
  <si>
    <t xml:space="preserve">      华侨事务</t>
  </si>
  <si>
    <t xml:space="preserve">      其他统战事务支出</t>
  </si>
  <si>
    <t xml:space="preserve">    对外联络事务</t>
  </si>
  <si>
    <t xml:space="preserve">      其他对外联络事务支出</t>
  </si>
  <si>
    <t xml:space="preserve">    其他共产党事务支出</t>
  </si>
  <si>
    <t xml:space="preserve">      其他共产党事务支出</t>
  </si>
  <si>
    <t xml:space="preserve">    网信事务</t>
  </si>
  <si>
    <t xml:space="preserve">      信息安全事务</t>
  </si>
  <si>
    <t xml:space="preserve">      其他网信事务支出</t>
  </si>
  <si>
    <t xml:space="preserve">    市场监督管理事务</t>
  </si>
  <si>
    <t xml:space="preserve">      市场主体管理</t>
  </si>
  <si>
    <t xml:space="preserve">      市场秩序执法</t>
  </si>
  <si>
    <t xml:space="preserve">      质量基础</t>
  </si>
  <si>
    <t xml:space="preserve">      药品事务</t>
  </si>
  <si>
    <t xml:space="preserve">      医疗器械事务</t>
  </si>
  <si>
    <t xml:space="preserve">      化妆品事务</t>
  </si>
  <si>
    <t xml:space="preserve">      质量安全监管</t>
  </si>
  <si>
    <t xml:space="preserve">      食品安全监管</t>
  </si>
  <si>
    <t xml:space="preserve">      其他市场监督管理事务</t>
  </si>
  <si>
    <t xml:space="preserve">    其他一般公共服务支出</t>
  </si>
  <si>
    <t xml:space="preserve">      国家赔偿费用支出</t>
  </si>
  <si>
    <t xml:space="preserve">      其他一般公共服务支出</t>
  </si>
  <si>
    <t>二、外交支出</t>
  </si>
  <si>
    <t xml:space="preserve">    对外合作与交流</t>
  </si>
  <si>
    <t xml:space="preserve">    对外宣传</t>
  </si>
  <si>
    <t xml:space="preserve">    其他外交支出</t>
  </si>
  <si>
    <t>三、国防支出</t>
  </si>
  <si>
    <t xml:space="preserve">    国防动员</t>
  </si>
  <si>
    <t xml:space="preserve">      兵役征集</t>
  </si>
  <si>
    <t xml:space="preserve">      经济动员</t>
  </si>
  <si>
    <t xml:space="preserve">      人民防空</t>
  </si>
  <si>
    <t xml:space="preserve">      交通战备</t>
  </si>
  <si>
    <t xml:space="preserve">      国防教育</t>
  </si>
  <si>
    <t xml:space="preserve">      预备役部队</t>
  </si>
  <si>
    <t xml:space="preserve">      民兵</t>
  </si>
  <si>
    <t xml:space="preserve">      边海防</t>
  </si>
  <si>
    <t xml:space="preserve">      其他国防动员支出</t>
  </si>
  <si>
    <t xml:space="preserve">    其他国防支出</t>
  </si>
  <si>
    <t>四、公共安全支出</t>
  </si>
  <si>
    <t xml:space="preserve">    公安</t>
  </si>
  <si>
    <t xml:space="preserve">      执法办案</t>
  </si>
  <si>
    <t xml:space="preserve">      特别业务</t>
  </si>
  <si>
    <t xml:space="preserve">      特勤业务</t>
  </si>
  <si>
    <t xml:space="preserve">      移民事务</t>
  </si>
  <si>
    <t xml:space="preserve">      其他公安支出</t>
  </si>
  <si>
    <t xml:space="preserve">    国家安全</t>
  </si>
  <si>
    <t xml:space="preserve">      安全业务</t>
  </si>
  <si>
    <t xml:space="preserve">      其他国家安全支出</t>
  </si>
  <si>
    <t xml:space="preserve">    检察</t>
  </si>
  <si>
    <t xml:space="preserve">      “两房”建设</t>
  </si>
  <si>
    <t xml:space="preserve">      检查监督</t>
  </si>
  <si>
    <t xml:space="preserve">      其他检察支出</t>
  </si>
  <si>
    <t xml:space="preserve">    法院</t>
  </si>
  <si>
    <t xml:space="preserve">      案件审判</t>
  </si>
  <si>
    <t xml:space="preserve">      案件执行</t>
  </si>
  <si>
    <t xml:space="preserve">      “两庭”建设</t>
  </si>
  <si>
    <t xml:space="preserve">      其他法院支出</t>
  </si>
  <si>
    <t xml:space="preserve">    司法</t>
  </si>
  <si>
    <t xml:space="preserve">      基层司法业务</t>
  </si>
  <si>
    <t xml:space="preserve">      普法宣传</t>
  </si>
  <si>
    <t xml:space="preserve">      律师管理</t>
  </si>
  <si>
    <t xml:space="preserve">      公共法律服务</t>
  </si>
  <si>
    <t xml:space="preserve">      国家统一法律职业资格考试</t>
  </si>
  <si>
    <t xml:space="preserve">      社区矫正</t>
  </si>
  <si>
    <t xml:space="preserve">      法制建设</t>
  </si>
  <si>
    <t xml:space="preserve">      其他司法支出</t>
  </si>
  <si>
    <t xml:space="preserve">    其他公共安全支出</t>
  </si>
  <si>
    <t xml:space="preserve">      国家司法救助支出</t>
  </si>
  <si>
    <t xml:space="preserve">      其他公共安全支出</t>
  </si>
  <si>
    <t>五、教育支出</t>
  </si>
  <si>
    <t xml:space="preserve">    教育管理事务</t>
  </si>
  <si>
    <t xml:space="preserve">      其他教育管理事务支出</t>
  </si>
  <si>
    <t xml:space="preserve">    普通教育</t>
  </si>
  <si>
    <t xml:space="preserve">      学前教育</t>
  </si>
  <si>
    <t xml:space="preserve">      小学教育</t>
  </si>
  <si>
    <t xml:space="preserve">      初中教育</t>
  </si>
  <si>
    <t xml:space="preserve">      高中教育</t>
  </si>
  <si>
    <t xml:space="preserve">      高等教育</t>
  </si>
  <si>
    <t xml:space="preserve">      其他普通教育支出</t>
  </si>
  <si>
    <t xml:space="preserve">    进修及培训</t>
  </si>
  <si>
    <t xml:space="preserve">      教师进修</t>
  </si>
  <si>
    <t xml:space="preserve">      干部教育</t>
  </si>
  <si>
    <t xml:space="preserve">      培训支出</t>
  </si>
  <si>
    <t xml:space="preserve">      退役士兵能力提升</t>
  </si>
  <si>
    <t xml:space="preserve">      其他进修及培训</t>
  </si>
  <si>
    <t xml:space="preserve">    教育费附加安排的支出</t>
  </si>
  <si>
    <t xml:space="preserve">      农村中小学校舍建设</t>
  </si>
  <si>
    <t xml:space="preserve">      农村中小学教学设施</t>
  </si>
  <si>
    <t xml:space="preserve">      城市中小学校舍建设</t>
  </si>
  <si>
    <t xml:space="preserve">      城市中小学教学设施</t>
  </si>
  <si>
    <t xml:space="preserve">      中等职业学校教学设施</t>
  </si>
  <si>
    <t xml:space="preserve">      其他教育费附加安排的支出</t>
  </si>
  <si>
    <t xml:space="preserve">    其他教育支出</t>
  </si>
  <si>
    <t>六、科学技术支出</t>
  </si>
  <si>
    <t xml:space="preserve">    科学技术管理事务</t>
  </si>
  <si>
    <t xml:space="preserve">      其他科学技术管理事务支出</t>
  </si>
  <si>
    <t xml:space="preserve">    科学技术普及</t>
  </si>
  <si>
    <t xml:space="preserve">      机构运行</t>
  </si>
  <si>
    <t xml:space="preserve">      科普活动</t>
  </si>
  <si>
    <t xml:space="preserve">      青少年科技活动</t>
  </si>
  <si>
    <t xml:space="preserve">      学术交流活动</t>
  </si>
  <si>
    <t xml:space="preserve">      科技馆站</t>
  </si>
  <si>
    <t xml:space="preserve">      其他科学技术普及支出</t>
  </si>
  <si>
    <t xml:space="preserve">    其他科学技术支出</t>
  </si>
  <si>
    <t xml:space="preserve">      科技奖励</t>
  </si>
  <si>
    <t xml:space="preserve">      核应急</t>
  </si>
  <si>
    <t xml:space="preserve">      转制科研机构</t>
  </si>
  <si>
    <t xml:space="preserve">      其他科学技术支出</t>
  </si>
  <si>
    <t>七、文化旅游体育与传媒支出</t>
  </si>
  <si>
    <t xml:space="preserve">    文化和旅游</t>
  </si>
  <si>
    <t xml:space="preserve">      图书馆</t>
  </si>
  <si>
    <t xml:space="preserve">      文化展示及纪念机构</t>
  </si>
  <si>
    <t xml:space="preserve">      艺术表演场所</t>
  </si>
  <si>
    <t xml:space="preserve">      艺术表演团体</t>
  </si>
  <si>
    <t xml:space="preserve">      文化活动</t>
  </si>
  <si>
    <t xml:space="preserve">      群众文化</t>
  </si>
  <si>
    <t xml:space="preserve">      文化和旅游交流与合作</t>
  </si>
  <si>
    <t xml:space="preserve">      文化创作与保护</t>
  </si>
  <si>
    <t xml:space="preserve">      文化和旅游市场管理</t>
  </si>
  <si>
    <t xml:space="preserve">      旅游宣传</t>
  </si>
  <si>
    <t xml:space="preserve">      文化和旅游管理事务</t>
  </si>
  <si>
    <t xml:space="preserve">      其他文化和旅游支出</t>
  </si>
  <si>
    <t xml:space="preserve">    文物</t>
  </si>
  <si>
    <t xml:space="preserve">      文物保护</t>
  </si>
  <si>
    <t xml:space="preserve">    体育</t>
  </si>
  <si>
    <t xml:space="preserve">      运动项目管理</t>
  </si>
  <si>
    <t xml:space="preserve">      体育竞赛</t>
  </si>
  <si>
    <t xml:space="preserve">      体育训练</t>
  </si>
  <si>
    <t xml:space="preserve">      体育场馆</t>
  </si>
  <si>
    <t xml:space="preserve">      群众体育</t>
  </si>
  <si>
    <t xml:space="preserve">      体育交流与合作</t>
  </si>
  <si>
    <t xml:space="preserve">      其他体育支出</t>
  </si>
  <si>
    <t xml:space="preserve">    广播电视</t>
  </si>
  <si>
    <t xml:space="preserve">      监测监管</t>
  </si>
  <si>
    <t xml:space="preserve">      传输发射</t>
  </si>
  <si>
    <t xml:space="preserve">      广播电视事务</t>
  </si>
  <si>
    <t xml:space="preserve">      其他广播电视支出</t>
  </si>
  <si>
    <t xml:space="preserve">    其他文化旅游体育与传媒支出</t>
  </si>
  <si>
    <t xml:space="preserve">      宣传文化发展专项支出</t>
  </si>
  <si>
    <t xml:space="preserve">      文化产业发展专项支出</t>
  </si>
  <si>
    <t xml:space="preserve">      其他文化旅游体育与传媒支出</t>
  </si>
  <si>
    <t>八、社会保障和就业支出</t>
  </si>
  <si>
    <t xml:space="preserve">    人力资源和社会保障管理事务</t>
  </si>
  <si>
    <t xml:space="preserve">      综合业务管理</t>
  </si>
  <si>
    <t xml:space="preserve">      劳动保障监察</t>
  </si>
  <si>
    <t xml:space="preserve">      就业管理事务</t>
  </si>
  <si>
    <t xml:space="preserve">      社会保险业务管理事务</t>
  </si>
  <si>
    <t xml:space="preserve">      社会保险经办机构</t>
  </si>
  <si>
    <t xml:space="preserve">      劳动关系和维权</t>
  </si>
  <si>
    <t xml:space="preserve">      公共就业服务和职业技能鉴定机构</t>
  </si>
  <si>
    <t xml:space="preserve">      劳动人事争议调解仲裁</t>
  </si>
  <si>
    <t xml:space="preserve">      政府特殊津贴</t>
  </si>
  <si>
    <t xml:space="preserve">      资助留学回国人员</t>
  </si>
  <si>
    <t xml:space="preserve">      博士后日常经费</t>
  </si>
  <si>
    <t xml:space="preserve">      引进人才费用</t>
  </si>
  <si>
    <t xml:space="preserve">      其他人力资源和社会保障管理事务支出</t>
  </si>
  <si>
    <t xml:space="preserve">    民政管理事务</t>
  </si>
  <si>
    <t xml:space="preserve">      社会组织管理</t>
  </si>
  <si>
    <t xml:space="preserve">      行政区划和地名管理</t>
  </si>
  <si>
    <t xml:space="preserve">      基层政权建设和社区治理</t>
  </si>
  <si>
    <t xml:space="preserve">      其他民政管理事务支出</t>
  </si>
  <si>
    <t xml:space="preserve">    补充全国社会保障基金</t>
  </si>
  <si>
    <t xml:space="preserve">      用一般公共预算补充基金</t>
  </si>
  <si>
    <t xml:space="preserve">    行政事业单位养老支出</t>
  </si>
  <si>
    <t xml:space="preserve">      行政单位离退休</t>
  </si>
  <si>
    <t xml:space="preserve">      事业单位离退休</t>
  </si>
  <si>
    <t xml:space="preserve">      离退休人员管理机构</t>
  </si>
  <si>
    <t xml:space="preserve">      机关事业单位基本养老保险缴费支出</t>
  </si>
  <si>
    <t xml:space="preserve">      机关事业单位职业年金缴费支出</t>
  </si>
  <si>
    <t xml:space="preserve">      对机关事业单位基本养老保险基金的补助</t>
  </si>
  <si>
    <t xml:space="preserve">      对机关事业单位职业年金的补助</t>
  </si>
  <si>
    <t xml:space="preserve">      其他行政事业单位养老支出</t>
  </si>
  <si>
    <t xml:space="preserve">    企业改革补助</t>
  </si>
  <si>
    <t xml:space="preserve">      企业关闭破产补助</t>
  </si>
  <si>
    <t xml:space="preserve">      厂办大集体改革补助</t>
  </si>
  <si>
    <t xml:space="preserve">      其他企业改革发展补助</t>
  </si>
  <si>
    <t xml:space="preserve">    就业补助</t>
  </si>
  <si>
    <t xml:space="preserve">      就业创业服务补贴</t>
  </si>
  <si>
    <t xml:space="preserve">      职业培训补贴</t>
  </si>
  <si>
    <t xml:space="preserve">      社会保险补贴</t>
  </si>
  <si>
    <t xml:space="preserve">      公益性岗位补贴</t>
  </si>
  <si>
    <t xml:space="preserve">      职业技能鉴定补贴</t>
  </si>
  <si>
    <t xml:space="preserve">      就业见习补贴</t>
  </si>
  <si>
    <t xml:space="preserve">      高技能人才培养补助</t>
  </si>
  <si>
    <t xml:space="preserve">      促进创业补贴</t>
  </si>
  <si>
    <t xml:space="preserve">      其他就业补助支出</t>
  </si>
  <si>
    <t xml:space="preserve">    抚恤</t>
  </si>
  <si>
    <t xml:space="preserve">      死亡抚恤</t>
  </si>
  <si>
    <t xml:space="preserve">      伤残抚恤</t>
  </si>
  <si>
    <t xml:space="preserve">      在乡复员、退伍军人生活补助</t>
  </si>
  <si>
    <t xml:space="preserve">      优抚事业单位支出</t>
  </si>
  <si>
    <t xml:space="preserve">      义务兵优待</t>
  </si>
  <si>
    <t xml:space="preserve">      农村籍退役士兵老年生活补助</t>
  </si>
  <si>
    <t xml:space="preserve">      其他优抚支出</t>
  </si>
  <si>
    <t xml:space="preserve">    退役安置</t>
  </si>
  <si>
    <t xml:space="preserve">      退役士兵安置</t>
  </si>
  <si>
    <t xml:space="preserve">      军队移交政府的离退休人员安置</t>
  </si>
  <si>
    <t xml:space="preserve">      军队移交政府离退休干部管理机构</t>
  </si>
  <si>
    <t xml:space="preserve">      退役士兵管理教育</t>
  </si>
  <si>
    <t xml:space="preserve">      军队转业干部安置</t>
  </si>
  <si>
    <t xml:space="preserve">      其他退役安置支出</t>
  </si>
  <si>
    <t xml:space="preserve">    社会福利</t>
  </si>
  <si>
    <t xml:space="preserve">      儿童福利</t>
  </si>
  <si>
    <t xml:space="preserve">      老年福利</t>
  </si>
  <si>
    <t xml:space="preserve">      康复辅具</t>
  </si>
  <si>
    <t xml:space="preserve">      殡葬</t>
  </si>
  <si>
    <t xml:space="preserve">      社会福利事业单位</t>
  </si>
  <si>
    <t xml:space="preserve">      养老服务</t>
  </si>
  <si>
    <t xml:space="preserve">      其他社会福利支出</t>
  </si>
  <si>
    <t xml:space="preserve">    残疾人事业</t>
  </si>
  <si>
    <t xml:space="preserve">      残疾人康复</t>
  </si>
  <si>
    <t xml:space="preserve">      残疾人就业和扶贫</t>
  </si>
  <si>
    <t xml:space="preserve">      残疾人体育</t>
  </si>
  <si>
    <t xml:space="preserve">      残疾人生活和护理补贴</t>
  </si>
  <si>
    <t xml:space="preserve">      其他残疾人事业支出</t>
  </si>
  <si>
    <t xml:space="preserve">    最低生活保障</t>
  </si>
  <si>
    <t xml:space="preserve">      城市最低生活保障金支出</t>
  </si>
  <si>
    <t xml:space="preserve">      农村最低生活保障金支出</t>
  </si>
  <si>
    <t xml:space="preserve">    临时救助</t>
  </si>
  <si>
    <t xml:space="preserve">      临时救助支出</t>
  </si>
  <si>
    <t xml:space="preserve">      流浪乞讨人员救助支出</t>
  </si>
  <si>
    <t xml:space="preserve">    特困人员救助供养</t>
  </si>
  <si>
    <t xml:space="preserve">      城市特困人员救助供养支出</t>
  </si>
  <si>
    <t xml:space="preserve">      农村特困人员救助供养支出</t>
  </si>
  <si>
    <t xml:space="preserve">    财政对基本养老保险基金的补助</t>
  </si>
  <si>
    <t xml:space="preserve">      财政对企业职工基本养老保险基金的补助</t>
  </si>
  <si>
    <t xml:space="preserve">      财政对城乡居民基本养老保险基金的补助</t>
  </si>
  <si>
    <t xml:space="preserve">      财政对其他基本养老保险基金的补助</t>
  </si>
  <si>
    <t xml:space="preserve">    财政对其他社会保险基金的补助</t>
  </si>
  <si>
    <t xml:space="preserve">      财政对失业保险基金的补助</t>
  </si>
  <si>
    <t xml:space="preserve">      财政对工伤保险基金的补助</t>
  </si>
  <si>
    <t xml:space="preserve">      其他财政对社会保险基金的补助</t>
  </si>
  <si>
    <t xml:space="preserve">    退役军人管理事务</t>
  </si>
  <si>
    <t xml:space="preserve">      拥军优属</t>
  </si>
  <si>
    <t xml:space="preserve">      部队供应</t>
  </si>
  <si>
    <t xml:space="preserve">      其他退役军人事务管理支出</t>
  </si>
  <si>
    <t xml:space="preserve">    财政代缴社会保险费支出</t>
  </si>
  <si>
    <t xml:space="preserve">      财政代缴城乡居民基本养老保险费支出</t>
  </si>
  <si>
    <t xml:space="preserve">      财政代缴其他社会保险费支出</t>
  </si>
  <si>
    <t xml:space="preserve">    其他社会保障和就业支出</t>
  </si>
  <si>
    <t>九、卫生健康支出</t>
  </si>
  <si>
    <t xml:space="preserve">    卫生健康管理事务</t>
  </si>
  <si>
    <t xml:space="preserve">      其他卫生健康管理事务支出</t>
  </si>
  <si>
    <t xml:space="preserve">    公立医院</t>
  </si>
  <si>
    <t xml:space="preserve">      综合医院</t>
  </si>
  <si>
    <t xml:space="preserve">      中医（民族）医院</t>
  </si>
  <si>
    <t xml:space="preserve">      传染病医院</t>
  </si>
  <si>
    <t xml:space="preserve">      职业病防治医院</t>
  </si>
  <si>
    <t xml:space="preserve">      精神病医院</t>
  </si>
  <si>
    <t xml:space="preserve">      妇幼保健医院</t>
  </si>
  <si>
    <t xml:space="preserve">      儿童医院</t>
  </si>
  <si>
    <t xml:space="preserve">      其他专科医院</t>
  </si>
  <si>
    <t xml:space="preserve">      福利医院</t>
  </si>
  <si>
    <t xml:space="preserve">      行业医院</t>
  </si>
  <si>
    <t xml:space="preserve">      处理医疗欠费</t>
  </si>
  <si>
    <t xml:space="preserve">      康复医院</t>
  </si>
  <si>
    <t xml:space="preserve">      其他公立医院支出</t>
  </si>
  <si>
    <t xml:space="preserve">    基层医疗卫生机构</t>
  </si>
  <si>
    <t xml:space="preserve">      城市社区卫生机构</t>
  </si>
  <si>
    <t xml:space="preserve">      乡镇卫生院</t>
  </si>
  <si>
    <t xml:space="preserve">      其他基层医疗卫生机构支出</t>
  </si>
  <si>
    <t xml:space="preserve">    公共卫生</t>
  </si>
  <si>
    <t xml:space="preserve">      疾病预防控制机构</t>
  </si>
  <si>
    <t xml:space="preserve">      卫生监督机构</t>
  </si>
  <si>
    <t xml:space="preserve">      妇幼保健机构</t>
  </si>
  <si>
    <t xml:space="preserve">      精神卫生机构</t>
  </si>
  <si>
    <t xml:space="preserve">      应急救治机构</t>
  </si>
  <si>
    <t xml:space="preserve">      采供血机构</t>
  </si>
  <si>
    <t xml:space="preserve">      其他专业公共卫生机构</t>
  </si>
  <si>
    <t xml:space="preserve">      基本公共卫生服务</t>
  </si>
  <si>
    <t xml:space="preserve">      重大公共卫生服务</t>
  </si>
  <si>
    <t xml:space="preserve">      突发公共卫生事件应急处理</t>
  </si>
  <si>
    <t xml:space="preserve">      其他公共卫生支出</t>
  </si>
  <si>
    <t xml:space="preserve">    中医药</t>
  </si>
  <si>
    <t xml:space="preserve">      中医（民族医）药专项</t>
  </si>
  <si>
    <t xml:space="preserve">      其他中医药支出</t>
  </si>
  <si>
    <t xml:space="preserve">    计划生育事务</t>
  </si>
  <si>
    <t xml:space="preserve">      计划生育机构</t>
  </si>
  <si>
    <t xml:space="preserve">      计划生育服务</t>
  </si>
  <si>
    <t xml:space="preserve">      其他计划生育事务支出</t>
  </si>
  <si>
    <t xml:space="preserve">    行政事业单位医疗</t>
  </si>
  <si>
    <t xml:space="preserve">      行政单位医疗</t>
  </si>
  <si>
    <t xml:space="preserve">      事业单位医疗</t>
  </si>
  <si>
    <t xml:space="preserve">      公务员医疗补助</t>
  </si>
  <si>
    <t xml:space="preserve">      其他行政事业单位医疗支出</t>
  </si>
  <si>
    <t xml:space="preserve">    财政对基本医疗保险基金的补助</t>
  </si>
  <si>
    <t xml:space="preserve">      财政对职工基本医疗保险基金的补助</t>
  </si>
  <si>
    <t xml:space="preserve">      财政对城乡居民基本医疗保险基金的补助</t>
  </si>
  <si>
    <t xml:space="preserve">      财政对其他基本医疗保险基金的补助</t>
  </si>
  <si>
    <t xml:space="preserve">    医疗救助</t>
  </si>
  <si>
    <t xml:space="preserve">      城乡医疗救助</t>
  </si>
  <si>
    <t xml:space="preserve">      疾病应急救助</t>
  </si>
  <si>
    <t xml:space="preserve">      其他医疗救助支出</t>
  </si>
  <si>
    <t xml:space="preserve">    优抚对象医疗</t>
  </si>
  <si>
    <t xml:space="preserve">      优抚对象医疗补助</t>
  </si>
  <si>
    <t xml:space="preserve">      其他优抚对象医疗支出</t>
  </si>
  <si>
    <t xml:space="preserve">    医疗保障管理事务</t>
  </si>
  <si>
    <t xml:space="preserve">      医疗保障政策管理</t>
  </si>
  <si>
    <t xml:space="preserve">      医疗保障经办事务</t>
  </si>
  <si>
    <t xml:space="preserve">      其他医疗保障管理事务支出</t>
  </si>
  <si>
    <t xml:space="preserve">    老龄卫生健康事务</t>
  </si>
  <si>
    <t xml:space="preserve">    其他卫生健康支出</t>
  </si>
  <si>
    <t>十、节能环保支出</t>
  </si>
  <si>
    <t xml:space="preserve">    环境保护管理事务</t>
  </si>
  <si>
    <t xml:space="preserve">      生态环境保护宣传</t>
  </si>
  <si>
    <t xml:space="preserve">      环境保护法规、规划及标准</t>
  </si>
  <si>
    <t xml:space="preserve">      生态环境国际合作及履约</t>
  </si>
  <si>
    <t xml:space="preserve">      生态环境保护行政许可</t>
  </si>
  <si>
    <t xml:space="preserve">      应对气候变化管理事务</t>
  </si>
  <si>
    <t xml:space="preserve">      其他环境保护管理事务支出</t>
  </si>
  <si>
    <t xml:space="preserve">    环境监测与监察</t>
  </si>
  <si>
    <t xml:space="preserve">      建设项目环评审查与监督</t>
  </si>
  <si>
    <t xml:space="preserve">      核与辐射安全监督</t>
  </si>
  <si>
    <t xml:space="preserve">      其他环境监测与监察支出</t>
  </si>
  <si>
    <t xml:space="preserve">    污染防治</t>
  </si>
  <si>
    <t xml:space="preserve">      大气</t>
  </si>
  <si>
    <t xml:space="preserve">      水体</t>
  </si>
  <si>
    <t xml:space="preserve">      噪声</t>
  </si>
  <si>
    <t xml:space="preserve">      固体废弃物与化学品</t>
  </si>
  <si>
    <t xml:space="preserve">      放射源和放射性废物监管</t>
  </si>
  <si>
    <t xml:space="preserve">      辐射</t>
  </si>
  <si>
    <t xml:space="preserve">      土壤</t>
  </si>
  <si>
    <t xml:space="preserve">      其他污染防治支出</t>
  </si>
  <si>
    <t xml:space="preserve">    自然生态保护</t>
  </si>
  <si>
    <t xml:space="preserve">      生态保护</t>
  </si>
  <si>
    <t xml:space="preserve">      农村环境保护</t>
  </si>
  <si>
    <t xml:space="preserve">      生物及物种资源保护</t>
  </si>
  <si>
    <t xml:space="preserve">      其他自然生态保护支出</t>
  </si>
  <si>
    <t xml:space="preserve">    天然林保护</t>
  </si>
  <si>
    <t xml:space="preserve">      森林管护</t>
  </si>
  <si>
    <t xml:space="preserve">      社会保险补助</t>
  </si>
  <si>
    <t xml:space="preserve">      政策性社会性支出补助</t>
  </si>
  <si>
    <t xml:space="preserve">      天然林保护工程建设</t>
  </si>
  <si>
    <t xml:space="preserve">      停伐补助</t>
  </si>
  <si>
    <t xml:space="preserve">      其他天然林保护支出</t>
  </si>
  <si>
    <t xml:space="preserve">    能源节约利用</t>
  </si>
  <si>
    <t xml:space="preserve">    污染减排</t>
  </si>
  <si>
    <t xml:space="preserve">      生态环境监测与信息</t>
  </si>
  <si>
    <t xml:space="preserve">      生态环境执法监察</t>
  </si>
  <si>
    <t xml:space="preserve">      减排专项支出</t>
  </si>
  <si>
    <t xml:space="preserve">      清洁生产专项支出</t>
  </si>
  <si>
    <t xml:space="preserve">      其他污染减排支出</t>
  </si>
  <si>
    <t xml:space="preserve">    其他节能环保支出</t>
  </si>
  <si>
    <t>十一、城乡社区支出</t>
  </si>
  <si>
    <t xml:space="preserve">    城乡社区管理事务</t>
  </si>
  <si>
    <t xml:space="preserve">      城管执法</t>
  </si>
  <si>
    <t xml:space="preserve">      工程建设标准规范编制与监管</t>
  </si>
  <si>
    <t xml:space="preserve">      工程建设管理</t>
  </si>
  <si>
    <t xml:space="preserve">      市政公用行业市场监管</t>
  </si>
  <si>
    <t xml:space="preserve">      住宅建设与房地产市场监管</t>
  </si>
  <si>
    <t xml:space="preserve">      执业资格注册、资质审查</t>
  </si>
  <si>
    <t xml:space="preserve">      其他城乡社区管理事务支出</t>
  </si>
  <si>
    <t xml:space="preserve">    城乡社区规划与管理</t>
  </si>
  <si>
    <t xml:space="preserve">    城乡社区公共设施</t>
  </si>
  <si>
    <t xml:space="preserve">      小城镇基础设施建设</t>
  </si>
  <si>
    <t xml:space="preserve">      其他城乡社区公共设施支出</t>
  </si>
  <si>
    <t xml:space="preserve">    城乡社区环境卫生</t>
  </si>
  <si>
    <t xml:space="preserve">    建设市场管理与监督</t>
  </si>
  <si>
    <t xml:space="preserve">    其他城乡社区支出</t>
  </si>
  <si>
    <t>十二、农林水支出</t>
  </si>
  <si>
    <t xml:space="preserve">    农业农村</t>
  </si>
  <si>
    <t xml:space="preserve">      农垦运行</t>
  </si>
  <si>
    <t xml:space="preserve">      科技转化与推广服务</t>
  </si>
  <si>
    <t xml:space="preserve">      病虫害控制</t>
  </si>
  <si>
    <t xml:space="preserve">      农产品质量安全</t>
  </si>
  <si>
    <t xml:space="preserve">      执法监管</t>
  </si>
  <si>
    <t xml:space="preserve">      统计监测与信息服务</t>
  </si>
  <si>
    <t xml:space="preserve">      行业业务管理</t>
  </si>
  <si>
    <t xml:space="preserve">      对外交流与合作</t>
  </si>
  <si>
    <t xml:space="preserve">      防灾救灾</t>
  </si>
  <si>
    <t xml:space="preserve">      稳定农民收入补贴</t>
  </si>
  <si>
    <t xml:space="preserve">      农业结构调整补贴</t>
  </si>
  <si>
    <t xml:space="preserve">      农业生产发展</t>
  </si>
  <si>
    <t xml:space="preserve">      农村合作经济</t>
  </si>
  <si>
    <t xml:space="preserve">      农产品加工与促销</t>
  </si>
  <si>
    <t xml:space="preserve">      农村社会事业</t>
  </si>
  <si>
    <t xml:space="preserve">      农业资源保护修复与利用</t>
  </si>
  <si>
    <t xml:space="preserve">      农村道路建设</t>
  </si>
  <si>
    <t xml:space="preserve">      成品油价格改革对渔业的补贴</t>
  </si>
  <si>
    <t xml:space="preserve">      对高校毕业生到基层任职补助</t>
  </si>
  <si>
    <t xml:space="preserve">      农田建设</t>
  </si>
  <si>
    <t xml:space="preserve">      其他农业农村支出</t>
  </si>
  <si>
    <t xml:space="preserve">    林业和草原</t>
  </si>
  <si>
    <t xml:space="preserve">      事业机构</t>
  </si>
  <si>
    <t xml:space="preserve">      森林资源培育</t>
  </si>
  <si>
    <t xml:space="preserve">      技术推广与转化</t>
  </si>
  <si>
    <t xml:space="preserve">      森林资源管理</t>
  </si>
  <si>
    <t xml:space="preserve">      森林生态效益补偿</t>
  </si>
  <si>
    <t xml:space="preserve">      自然保护区等管理</t>
  </si>
  <si>
    <t xml:space="preserve">      动植物保护</t>
  </si>
  <si>
    <t xml:space="preserve">      湿地保护</t>
  </si>
  <si>
    <t xml:space="preserve">      执法与监督</t>
  </si>
  <si>
    <t xml:space="preserve">      防沙治沙</t>
  </si>
  <si>
    <t xml:space="preserve">      对外合作与交流</t>
  </si>
  <si>
    <t xml:space="preserve">      产业化管理</t>
  </si>
  <si>
    <t xml:space="preserve">      信息管理</t>
  </si>
  <si>
    <t xml:space="preserve">      林区公共支出</t>
  </si>
  <si>
    <t xml:space="preserve">      贷款贴息</t>
  </si>
  <si>
    <t xml:space="preserve">      成品油价格改革对林业的补贴</t>
  </si>
  <si>
    <t xml:space="preserve">      林业草原防灾减灾</t>
  </si>
  <si>
    <t xml:space="preserve">      国家公园</t>
  </si>
  <si>
    <t xml:space="preserve">      草原管理</t>
  </si>
  <si>
    <t xml:space="preserve">      其他林业和草原支出</t>
  </si>
  <si>
    <t xml:space="preserve">    水利</t>
  </si>
  <si>
    <t xml:space="preserve">      水利行业业务管理</t>
  </si>
  <si>
    <t xml:space="preserve">      水利工程建设</t>
  </si>
  <si>
    <t xml:space="preserve">      水利工程运行与维护</t>
  </si>
  <si>
    <t xml:space="preserve">      长江黄河等流域管理</t>
  </si>
  <si>
    <t xml:space="preserve">      水利前期工作</t>
  </si>
  <si>
    <t xml:space="preserve">      水利执法监督</t>
  </si>
  <si>
    <t xml:space="preserve">      水土保持</t>
  </si>
  <si>
    <t xml:space="preserve">      水资源节约管理与保护</t>
  </si>
  <si>
    <t xml:space="preserve">      水质监测</t>
  </si>
  <si>
    <t xml:space="preserve">      水文测报</t>
  </si>
  <si>
    <t xml:space="preserve">      防汛</t>
  </si>
  <si>
    <t xml:space="preserve">      抗旱</t>
  </si>
  <si>
    <t xml:space="preserve">      农村水利</t>
  </si>
  <si>
    <t xml:space="preserve">      水利技术推广</t>
  </si>
  <si>
    <t xml:space="preserve">      国际河流治理与管理</t>
  </si>
  <si>
    <t xml:space="preserve">      江河湖库水系综合整治</t>
  </si>
  <si>
    <t xml:space="preserve">      大中型水库移民后期扶持专项支出</t>
  </si>
  <si>
    <t xml:space="preserve">      水利安全监督</t>
  </si>
  <si>
    <t xml:space="preserve">      水利建设征地及移民支出</t>
  </si>
  <si>
    <t xml:space="preserve">      农村人畜饮水</t>
  </si>
  <si>
    <t xml:space="preserve">      南水北调工程建设</t>
  </si>
  <si>
    <t xml:space="preserve">      南水北调工程管理</t>
  </si>
  <si>
    <t xml:space="preserve">      其他水利支出</t>
  </si>
  <si>
    <t xml:space="preserve">    扶贫</t>
  </si>
  <si>
    <t xml:space="preserve">      农村基础设施建设</t>
  </si>
  <si>
    <t xml:space="preserve">      生产发展</t>
  </si>
  <si>
    <t xml:space="preserve">      社会发展</t>
  </si>
  <si>
    <t xml:space="preserve">      扶贫贷款奖补和贴息</t>
  </si>
  <si>
    <t xml:space="preserve">       “三西”农业建设专项补助</t>
  </si>
  <si>
    <t xml:space="preserve">      扶贫事业机构</t>
  </si>
  <si>
    <t xml:space="preserve">      其他扶贫支出</t>
  </si>
  <si>
    <t xml:space="preserve">    农村综合改革</t>
  </si>
  <si>
    <t xml:space="preserve">      对村级公益事业建设的补助</t>
  </si>
  <si>
    <t xml:space="preserve">      国有农场办社会职能改革补助</t>
  </si>
  <si>
    <t xml:space="preserve">      对村民委员会和村党支部的补助</t>
  </si>
  <si>
    <t xml:space="preserve">      对村集体经济组织的补助</t>
  </si>
  <si>
    <t xml:space="preserve">      农村综合改革示范试点补助</t>
  </si>
  <si>
    <t xml:space="preserve">      其他农村综合改革支出</t>
  </si>
  <si>
    <t xml:space="preserve">    普惠金融发展支出</t>
  </si>
  <si>
    <t xml:space="preserve">      支持农村金融机构</t>
  </si>
  <si>
    <t xml:space="preserve">      涉农贷款增量奖励</t>
  </si>
  <si>
    <t xml:space="preserve">      农业保险保费补贴</t>
  </si>
  <si>
    <t xml:space="preserve">      创业担保贷款贴息</t>
  </si>
  <si>
    <t xml:space="preserve">      补充创业担保贷款基金</t>
  </si>
  <si>
    <t xml:space="preserve">      其他普惠金融发展支出</t>
  </si>
  <si>
    <t xml:space="preserve">    目标价格补贴</t>
  </si>
  <si>
    <t xml:space="preserve">      棉花目标价格补贴</t>
  </si>
  <si>
    <t xml:space="preserve">      其他目标价格补贴</t>
  </si>
  <si>
    <t xml:space="preserve">    其他农林水支出</t>
  </si>
  <si>
    <t xml:space="preserve">      化解其他公益性乡村债务支出</t>
  </si>
  <si>
    <t xml:space="preserve">      其他农林水支出</t>
  </si>
  <si>
    <t>十三、交通运输支出</t>
  </si>
  <si>
    <t xml:space="preserve">    公路水路运输</t>
  </si>
  <si>
    <t xml:space="preserve">      公路建设</t>
  </si>
  <si>
    <t xml:space="preserve">      公路养护</t>
  </si>
  <si>
    <t xml:space="preserve">      交通运输信息化建设</t>
  </si>
  <si>
    <t xml:space="preserve">      公路和运输安全</t>
  </si>
  <si>
    <t xml:space="preserve">      公路还贷专项</t>
  </si>
  <si>
    <t xml:space="preserve">      公路运输管理</t>
  </si>
  <si>
    <t xml:space="preserve">      公路和运输技术标准化建设</t>
  </si>
  <si>
    <t xml:space="preserve">      港口设施</t>
  </si>
  <si>
    <t xml:space="preserve">      航道维护</t>
  </si>
  <si>
    <t xml:space="preserve">      船舶检验</t>
  </si>
  <si>
    <t xml:space="preserve">      救助打捞</t>
  </si>
  <si>
    <t xml:space="preserve">      内河运输</t>
  </si>
  <si>
    <t xml:space="preserve">      远洋运输</t>
  </si>
  <si>
    <t xml:space="preserve">      海事管理</t>
  </si>
  <si>
    <t xml:space="preserve">      航标事业发展支出</t>
  </si>
  <si>
    <t xml:space="preserve">      水路运输管理支出</t>
  </si>
  <si>
    <t xml:space="preserve">      口岸建设</t>
  </si>
  <si>
    <t xml:space="preserve">      取消政府还贷二级公路收费专项支出</t>
  </si>
  <si>
    <t xml:space="preserve">      其他公路水路运输支出</t>
  </si>
  <si>
    <t xml:space="preserve">    成品油价格改革对交通运输的补贴</t>
  </si>
  <si>
    <t xml:space="preserve">      对城市公交的补贴</t>
  </si>
  <si>
    <t xml:space="preserve">      对农村道路客运的补贴</t>
  </si>
  <si>
    <t xml:space="preserve">      对出租车的补贴</t>
  </si>
  <si>
    <t xml:space="preserve">      成品油价格改革补贴其他支出</t>
  </si>
  <si>
    <t xml:space="preserve">    邮政业支出</t>
  </si>
  <si>
    <t xml:space="preserve">      行业监管</t>
  </si>
  <si>
    <t xml:space="preserve">      邮政普遍服务与特殊服务</t>
  </si>
  <si>
    <t xml:space="preserve">      其他邮政业支出</t>
  </si>
  <si>
    <t xml:space="preserve">    车辆购置税支出</t>
  </si>
  <si>
    <t xml:space="preserve">      车辆购置税用于公路等基础设施建设支出</t>
  </si>
  <si>
    <t xml:space="preserve">      车辆购置税用于农村公路建设支出</t>
  </si>
  <si>
    <t xml:space="preserve">      车辆购置税用于老旧汽车报废更新补贴</t>
  </si>
  <si>
    <t xml:space="preserve">      车辆购置税其他支出</t>
  </si>
  <si>
    <t xml:space="preserve">    其他交通运输支出</t>
  </si>
  <si>
    <t xml:space="preserve">      公共交通运营补助</t>
  </si>
  <si>
    <t xml:space="preserve">      其他交通运输支出</t>
  </si>
  <si>
    <t>十四、资源勘探工业信息等支出</t>
  </si>
  <si>
    <t xml:space="preserve">    资源勘探开发</t>
  </si>
  <si>
    <t xml:space="preserve">      煤炭勘探开采和洗选</t>
  </si>
  <si>
    <t xml:space="preserve">      石油和天然气勘探开采</t>
  </si>
  <si>
    <t xml:space="preserve">      黑色金属矿勘探和采选</t>
  </si>
  <si>
    <t xml:space="preserve">      有色金属矿勘探和采选</t>
  </si>
  <si>
    <t xml:space="preserve">      非金属矿勘探和采选</t>
  </si>
  <si>
    <t xml:space="preserve">      其他资源勘探业支出</t>
  </si>
  <si>
    <t xml:space="preserve">    工业和信息产业监管</t>
  </si>
  <si>
    <t xml:space="preserve">      战备应急</t>
  </si>
  <si>
    <t xml:space="preserve">      专用通信</t>
  </si>
  <si>
    <t xml:space="preserve">      无线电及信息通信监管</t>
  </si>
  <si>
    <t xml:space="preserve">      工程建设及运行维护</t>
  </si>
  <si>
    <t xml:space="preserve">      产业发展</t>
  </si>
  <si>
    <t xml:space="preserve">      其他工业和信息产业监管支出</t>
  </si>
  <si>
    <t xml:space="preserve">    支持中小企业发展和管理支出</t>
  </si>
  <si>
    <t xml:space="preserve">      科技型中小企业技术创新基金</t>
  </si>
  <si>
    <t xml:space="preserve">      中小企业发展专项</t>
  </si>
  <si>
    <t xml:space="preserve">      减免房租补贴</t>
  </si>
  <si>
    <t xml:space="preserve">      其他支持中小企业发展和管理支出</t>
  </si>
  <si>
    <t xml:space="preserve">    其他资源勘探工业信息等支出</t>
  </si>
  <si>
    <t xml:space="preserve">      黄金事务</t>
  </si>
  <si>
    <t xml:space="preserve">      技术改造支出</t>
  </si>
  <si>
    <t xml:space="preserve">      中药材扶持资金支出</t>
  </si>
  <si>
    <t xml:space="preserve">      重点产业振兴和技术改造项目贷款贴息</t>
  </si>
  <si>
    <t xml:space="preserve">      其他资源勘探工业信息等支出</t>
  </si>
  <si>
    <t>十五、商业服务业等支出</t>
  </si>
  <si>
    <t xml:space="preserve">    商业流通事务</t>
  </si>
  <si>
    <t xml:space="preserve">      食品流通安全补贴</t>
  </si>
  <si>
    <t xml:space="preserve">      市场监测及信息管理</t>
  </si>
  <si>
    <t xml:space="preserve">      民贸企业补贴</t>
  </si>
  <si>
    <t xml:space="preserve">      民贸民品贷款贴息</t>
  </si>
  <si>
    <t xml:space="preserve">      其他商业流通事务支出</t>
  </si>
  <si>
    <t xml:space="preserve">    涉外发展服务支出</t>
  </si>
  <si>
    <t xml:space="preserve">      外商投资环境建设补助资金</t>
  </si>
  <si>
    <t xml:space="preserve">      其他涉外发展服务支出</t>
  </si>
  <si>
    <t xml:space="preserve">    其他商业服务业等支出</t>
  </si>
  <si>
    <t xml:space="preserve">      服务业基础设施建设</t>
  </si>
  <si>
    <t xml:space="preserve">      其他商业服务业等支出</t>
  </si>
  <si>
    <t>十六、援助其他地区支出</t>
  </si>
  <si>
    <t xml:space="preserve">    一般公共服务</t>
  </si>
  <si>
    <t xml:space="preserve">    教育</t>
  </si>
  <si>
    <t xml:space="preserve">    文化体育与传媒</t>
  </si>
  <si>
    <t xml:space="preserve">    医疗卫生</t>
  </si>
  <si>
    <t xml:space="preserve">    节能环保</t>
  </si>
  <si>
    <t xml:space="preserve">    农业</t>
  </si>
  <si>
    <t xml:space="preserve">    交通运输</t>
  </si>
  <si>
    <t xml:space="preserve">    住房保障</t>
  </si>
  <si>
    <t xml:space="preserve">    其他支出</t>
  </si>
  <si>
    <t>十七、自然资源海洋气象等支出</t>
  </si>
  <si>
    <t xml:space="preserve">    自然资源事务</t>
  </si>
  <si>
    <t xml:space="preserve">      自然资源规划及管理</t>
  </si>
  <si>
    <t xml:space="preserve">      自然资源利用与保护</t>
  </si>
  <si>
    <t xml:space="preserve">      自然资源社会公益服务</t>
  </si>
  <si>
    <t xml:space="preserve">      自然资源行业业务管理</t>
  </si>
  <si>
    <t xml:space="preserve">      自然资源调查与确权登记</t>
  </si>
  <si>
    <t xml:space="preserve">      土地资源储备支出</t>
  </si>
  <si>
    <t xml:space="preserve">      地质矿产资源与环境调查</t>
  </si>
  <si>
    <t xml:space="preserve">      地质勘查与矿产资源管理</t>
  </si>
  <si>
    <t xml:space="preserve">      地质转产项目财政贴息</t>
  </si>
  <si>
    <t xml:space="preserve">      国外风险勘查</t>
  </si>
  <si>
    <t xml:space="preserve">      地质勘查基金（周转金）支出</t>
  </si>
  <si>
    <t xml:space="preserve">      海域与海岛管理</t>
  </si>
  <si>
    <t xml:space="preserve">      自然资源国际合作与海洋权益维护</t>
  </si>
  <si>
    <t xml:space="preserve">      自然资源卫星</t>
  </si>
  <si>
    <t xml:space="preserve">      极地考察</t>
  </si>
  <si>
    <t xml:space="preserve">      深海调查与资源开发</t>
  </si>
  <si>
    <t xml:space="preserve">      海港航标维护</t>
  </si>
  <si>
    <t xml:space="preserve">      海水淡化</t>
  </si>
  <si>
    <t xml:space="preserve">      无居民海岛使用金支出</t>
  </si>
  <si>
    <t xml:space="preserve">      海洋战略规划与预警监测</t>
  </si>
  <si>
    <t xml:space="preserve">      基础测绘与地理信息监管</t>
  </si>
  <si>
    <t xml:space="preserve">      其他自然资源事务支出</t>
  </si>
  <si>
    <t xml:space="preserve">    气象事务</t>
  </si>
  <si>
    <t xml:space="preserve">      气象事业机构</t>
  </si>
  <si>
    <t xml:space="preserve">      气象探测</t>
  </si>
  <si>
    <t xml:space="preserve">      气象信息传输及管理</t>
  </si>
  <si>
    <t xml:space="preserve">      气象预报预测</t>
  </si>
  <si>
    <t xml:space="preserve">      气象服务</t>
  </si>
  <si>
    <t xml:space="preserve">      气象装备保障维护</t>
  </si>
  <si>
    <t xml:space="preserve">      气象基础设施建设与维修</t>
  </si>
  <si>
    <t xml:space="preserve">      气象卫星</t>
  </si>
  <si>
    <t xml:space="preserve">      气象法规与标准</t>
  </si>
  <si>
    <t xml:space="preserve">      气象资金审计稽查</t>
  </si>
  <si>
    <t xml:space="preserve">      其他气象事务支出</t>
  </si>
  <si>
    <t xml:space="preserve">    其他自然资源海洋气象等支出</t>
  </si>
  <si>
    <t>十八、住房保障支出</t>
  </si>
  <si>
    <t xml:space="preserve">    保障性安居工程支出</t>
  </si>
  <si>
    <t xml:space="preserve">      廉租住房</t>
  </si>
  <si>
    <t xml:space="preserve">      沉陷区治理</t>
  </si>
  <si>
    <t xml:space="preserve">      棚户区改造</t>
  </si>
  <si>
    <t xml:space="preserve">      少数民族地区游牧民定居工程</t>
  </si>
  <si>
    <t xml:space="preserve">      农村危房改造</t>
  </si>
  <si>
    <t xml:space="preserve">      公共租赁住房</t>
  </si>
  <si>
    <t xml:space="preserve">      保障性住房租金补贴</t>
  </si>
  <si>
    <t xml:space="preserve">      老旧小区改造</t>
  </si>
  <si>
    <t xml:space="preserve">      住房租赁市场发展</t>
  </si>
  <si>
    <t xml:space="preserve">      其他保障性安居工程支出</t>
  </si>
  <si>
    <t xml:space="preserve">    住房改革支出</t>
  </si>
  <si>
    <t xml:space="preserve">      住房公积金</t>
  </si>
  <si>
    <t xml:space="preserve">      提租补贴</t>
  </si>
  <si>
    <t xml:space="preserve">      购房补贴</t>
  </si>
  <si>
    <t xml:space="preserve">    城乡社区住宅</t>
  </si>
  <si>
    <t xml:space="preserve">      公有住房建设和维修改造支出</t>
  </si>
  <si>
    <t xml:space="preserve">      住房公积金管理</t>
  </si>
  <si>
    <t xml:space="preserve">      其他城乡社区住宅支出</t>
  </si>
  <si>
    <t>十九、粮油物资储备支出</t>
  </si>
  <si>
    <t xml:space="preserve">    重要商品储备</t>
  </si>
  <si>
    <t xml:space="preserve">      棉花储备</t>
  </si>
  <si>
    <t xml:space="preserve">      食糖储备</t>
  </si>
  <si>
    <t xml:space="preserve">      肉类储备</t>
  </si>
  <si>
    <t xml:space="preserve">      化肥储备</t>
  </si>
  <si>
    <t xml:space="preserve">      农药储备</t>
  </si>
  <si>
    <t xml:space="preserve">      边销茶储备</t>
  </si>
  <si>
    <t xml:space="preserve">      羊毛储备</t>
  </si>
  <si>
    <t xml:space="preserve">      医药储备</t>
  </si>
  <si>
    <t xml:space="preserve">      食盐储备</t>
  </si>
  <si>
    <t xml:space="preserve">      战略物资储备</t>
  </si>
  <si>
    <t xml:space="preserve">      应急物资储备</t>
  </si>
  <si>
    <t xml:space="preserve">      其他重要商品储备支出</t>
  </si>
  <si>
    <t>二十、灾害防治及应急管理支出</t>
  </si>
  <si>
    <t xml:space="preserve">    应急管理事务</t>
  </si>
  <si>
    <t xml:space="preserve">      灾害风险防治</t>
  </si>
  <si>
    <t xml:space="preserve">      国务院安委会专项</t>
  </si>
  <si>
    <t xml:space="preserve">      安全监管</t>
  </si>
  <si>
    <t xml:space="preserve">      安全生产基础</t>
  </si>
  <si>
    <t xml:space="preserve">      应急救援</t>
  </si>
  <si>
    <t xml:space="preserve">      应急管理</t>
  </si>
  <si>
    <t xml:space="preserve">      其他应急管理支出</t>
  </si>
  <si>
    <t xml:space="preserve">    消防事务</t>
  </si>
  <si>
    <t xml:space="preserve">      消防应急救援</t>
  </si>
  <si>
    <t xml:space="preserve">      其他消防事务支出</t>
  </si>
  <si>
    <t xml:space="preserve">    地震事务</t>
  </si>
  <si>
    <t xml:space="preserve">      地震监测</t>
  </si>
  <si>
    <t xml:space="preserve">      地震预测预报</t>
  </si>
  <si>
    <t xml:space="preserve">      地震灾害预防</t>
  </si>
  <si>
    <t xml:space="preserve">      地震应急救援</t>
  </si>
  <si>
    <t xml:space="preserve">      地震环境探察</t>
  </si>
  <si>
    <t xml:space="preserve">      防震减灾信息管理</t>
  </si>
  <si>
    <t xml:space="preserve">      防震减灾基础管理</t>
  </si>
  <si>
    <t xml:space="preserve">      地震事业机构</t>
  </si>
  <si>
    <t xml:space="preserve">      其他地震事务支出</t>
  </si>
  <si>
    <t xml:space="preserve">    自然灾害救灾及恢复重建支出</t>
  </si>
  <si>
    <t xml:space="preserve">      自然灾害救灾补助</t>
  </si>
  <si>
    <t xml:space="preserve">    其他灾害防治及应急管理支出</t>
  </si>
  <si>
    <t>二十一、预备费</t>
  </si>
  <si>
    <t>二十二、债务付息支出</t>
  </si>
  <si>
    <t xml:space="preserve">    地方政府一般债务付息支出</t>
  </si>
  <si>
    <t xml:space="preserve">      地方政府一般债券付息支出</t>
  </si>
  <si>
    <t xml:space="preserve">      地方政府向外国政府借款付息支出</t>
  </si>
  <si>
    <t xml:space="preserve">      地方政府向国际组织借款付息支出</t>
  </si>
  <si>
    <t xml:space="preserve">      地方政府其他一般债务付息支出</t>
  </si>
  <si>
    <t>二十三、债务发行费用支出</t>
  </si>
  <si>
    <t xml:space="preserve">    地方政府一般债务发行费用支出</t>
  </si>
  <si>
    <t>二十四、其他支出</t>
  </si>
  <si>
    <t xml:space="preserve">    年初预留</t>
  </si>
  <si>
    <t>支  出  合  计</t>
  </si>
  <si>
    <t>类</t>
  </si>
  <si>
    <t>款</t>
  </si>
  <si>
    <t>经济分类科目名称</t>
  </si>
  <si>
    <t>金额</t>
  </si>
  <si>
    <t>合计</t>
  </si>
  <si>
    <t>工资福利支出</t>
  </si>
  <si>
    <t>01</t>
  </si>
  <si>
    <t xml:space="preserve">  基本工资</t>
  </si>
  <si>
    <t>02</t>
  </si>
  <si>
    <t xml:space="preserve">  津贴补贴</t>
  </si>
  <si>
    <t>03</t>
  </si>
  <si>
    <t xml:space="preserve">  奖金</t>
  </si>
  <si>
    <t>06</t>
  </si>
  <si>
    <t xml:space="preserve">  伙食补助费</t>
  </si>
  <si>
    <t>07</t>
  </si>
  <si>
    <t xml:space="preserve">  绩效工资</t>
  </si>
  <si>
    <t>08</t>
  </si>
  <si>
    <t xml:space="preserve">  机关事业单位基本养老保险缴费</t>
  </si>
  <si>
    <t>09</t>
  </si>
  <si>
    <t xml:space="preserve">  职业年金缴费</t>
  </si>
  <si>
    <t>10</t>
  </si>
  <si>
    <t xml:space="preserve">  职工基本医疗保险缴费</t>
  </si>
  <si>
    <t>11</t>
  </si>
  <si>
    <t xml:space="preserve">  公务员医疗补助缴费</t>
  </si>
  <si>
    <t>12</t>
  </si>
  <si>
    <t xml:space="preserve">  其他社会保障缴费</t>
  </si>
  <si>
    <t>13</t>
  </si>
  <si>
    <t xml:space="preserve">  住房公积金</t>
  </si>
  <si>
    <t>14</t>
  </si>
  <si>
    <t xml:space="preserve">  医疗费</t>
  </si>
  <si>
    <t>99</t>
  </si>
  <si>
    <t xml:space="preserve">  其他工资福利支出</t>
  </si>
  <si>
    <t>商品和服务支出</t>
  </si>
  <si>
    <t xml:space="preserve">  办公费</t>
  </si>
  <si>
    <t xml:space="preserve">  印刷费</t>
  </si>
  <si>
    <t xml:space="preserve">  咨询费</t>
  </si>
  <si>
    <t>04</t>
  </si>
  <si>
    <t xml:space="preserve">  手续费</t>
  </si>
  <si>
    <t>05</t>
  </si>
  <si>
    <t xml:space="preserve">  水费</t>
  </si>
  <si>
    <t xml:space="preserve">  电费</t>
  </si>
  <si>
    <t xml:space="preserve">  邮电费</t>
  </si>
  <si>
    <t xml:space="preserve">  取暖费</t>
  </si>
  <si>
    <t xml:space="preserve">  物业管理费</t>
  </si>
  <si>
    <t xml:space="preserve">  差旅费</t>
  </si>
  <si>
    <t xml:space="preserve">  因公出国（境）费用</t>
  </si>
  <si>
    <t xml:space="preserve">  维修(护)费</t>
  </si>
  <si>
    <t xml:space="preserve">  租赁费</t>
  </si>
  <si>
    <t>15</t>
  </si>
  <si>
    <t xml:space="preserve">  会议费</t>
  </si>
  <si>
    <t>16</t>
  </si>
  <si>
    <t xml:space="preserve">  培训费</t>
  </si>
  <si>
    <t>17</t>
  </si>
  <si>
    <t xml:space="preserve">  公务接待费</t>
  </si>
  <si>
    <t>18</t>
  </si>
  <si>
    <t xml:space="preserve">  专用材料费</t>
  </si>
  <si>
    <t>24</t>
  </si>
  <si>
    <t xml:space="preserve">  被装购置费</t>
  </si>
  <si>
    <t>25</t>
  </si>
  <si>
    <t xml:space="preserve">  专用燃料费</t>
  </si>
  <si>
    <t>26</t>
  </si>
  <si>
    <t xml:space="preserve">  劳务费</t>
  </si>
  <si>
    <t>27</t>
  </si>
  <si>
    <t xml:space="preserve">  委托业务费</t>
  </si>
  <si>
    <t>28</t>
  </si>
  <si>
    <t xml:space="preserve">  工会经费</t>
  </si>
  <si>
    <t>29</t>
  </si>
  <si>
    <t xml:space="preserve">  福利费</t>
  </si>
  <si>
    <t>31</t>
  </si>
  <si>
    <t xml:space="preserve">  公务用车运行维护费</t>
  </si>
  <si>
    <t>39</t>
  </si>
  <si>
    <t xml:space="preserve">  其他交通费用</t>
  </si>
  <si>
    <t xml:space="preserve">  其他商品和服务支出</t>
  </si>
  <si>
    <t>对个人和家庭的补助</t>
  </si>
  <si>
    <t xml:space="preserve">  离休费</t>
  </si>
  <si>
    <t xml:space="preserve">  退休费</t>
  </si>
  <si>
    <t xml:space="preserve">  抚恤金</t>
  </si>
  <si>
    <t xml:space="preserve">  生活补助</t>
  </si>
  <si>
    <t xml:space="preserve">  救济费</t>
  </si>
  <si>
    <t xml:space="preserve">  医疗费补助</t>
  </si>
  <si>
    <t xml:space="preserve">  助学金</t>
  </si>
  <si>
    <t xml:space="preserve">  奖励金</t>
  </si>
  <si>
    <t xml:space="preserve">  其他对个人和家庭的补助</t>
  </si>
  <si>
    <t>债务利息及费用支出</t>
  </si>
  <si>
    <t xml:space="preserve">  国内债务付息</t>
  </si>
  <si>
    <t>资本性支出（基本建设）</t>
  </si>
  <si>
    <t xml:space="preserve">  房屋建筑物购建</t>
  </si>
  <si>
    <t xml:space="preserve">  办公设备购置</t>
  </si>
  <si>
    <t xml:space="preserve">  专用设备购置</t>
  </si>
  <si>
    <t xml:space="preserve">  基础设施建设</t>
  </si>
  <si>
    <t xml:space="preserve">  大型修缮</t>
  </si>
  <si>
    <t xml:space="preserve">  公务用车购置</t>
  </si>
  <si>
    <t xml:space="preserve">  其他基本建设支出</t>
  </si>
  <si>
    <t>资本性支出</t>
  </si>
  <si>
    <t xml:space="preserve">  信息网络及软件购置更新</t>
  </si>
  <si>
    <t xml:space="preserve">  其他资本性支出</t>
  </si>
  <si>
    <t>312</t>
  </si>
  <si>
    <t>对企业补助</t>
  </si>
  <si>
    <t xml:space="preserve">  费用补贴</t>
  </si>
  <si>
    <t xml:space="preserve">  利息补贴</t>
  </si>
  <si>
    <t>对社会保障基金补助</t>
  </si>
  <si>
    <t xml:space="preserve">  对社会保险基金补助</t>
  </si>
  <si>
    <t xml:space="preserve">  对民间非营利组织和群众性自治组织补贴</t>
  </si>
  <si>
    <t>序号</t>
  </si>
  <si>
    <t>项目名称</t>
  </si>
  <si>
    <t>功能分类编码</t>
  </si>
  <si>
    <t>功能分类名称</t>
  </si>
  <si>
    <t>合   计</t>
  </si>
  <si>
    <t>提前下达2021年中央、省第二批及市级财政专项扶贫资金</t>
  </si>
  <si>
    <t>农村基础设施建设</t>
  </si>
  <si>
    <t>生产发展</t>
  </si>
  <si>
    <t>提前下达2021年村级组织运转经费省级奖补资金</t>
  </si>
  <si>
    <t>对村民委员会和村党支部的补助</t>
  </si>
  <si>
    <t>提前下达2021年中央和省级水利发展资金</t>
  </si>
  <si>
    <t>水利工程维修养护</t>
  </si>
  <si>
    <t>提前下达2021年高校毕业生“三支一扶”计划中央补助资金</t>
  </si>
  <si>
    <t>其他组织事务支出</t>
  </si>
  <si>
    <t>提前下达2021年就业补助资金</t>
  </si>
  <si>
    <t>其他就业补助支出</t>
  </si>
  <si>
    <t>提前下达2021年机关事业单位养老保险制度改革补助经费</t>
  </si>
  <si>
    <t>对机关事业单位基本养老保险基金的补助</t>
  </si>
  <si>
    <t>提前下达2021年城乡居民基本养老保险中央财政补助经费</t>
  </si>
  <si>
    <t>财政对城乡居民基本养老保险基金的补助</t>
  </si>
  <si>
    <t>提前下达2021年城乡居民基本养老保险省财政补助经费</t>
  </si>
  <si>
    <t>提前下达2021年基本药物制度补助资金-基层医疗卫生机构实施基本药物制度补助资金（中央）</t>
  </si>
  <si>
    <t>其他基层医疗卫生机构支出</t>
  </si>
  <si>
    <t>提前下达2021年基本药物制度补助资金-村卫生室实施基本药物制度补助资金（中央）</t>
  </si>
  <si>
    <t>提前下达2021年基本药物制度补助资金-村卫生室实施基本药物制度补助资金（省级）</t>
  </si>
  <si>
    <t>提前下达2021年婚前保健补助资金（省级）</t>
  </si>
  <si>
    <t>基本公共卫生服务</t>
  </si>
  <si>
    <t>提前下达2021年艾滋病合并重大疾病救治省级补助资金</t>
  </si>
  <si>
    <t>其他公共卫生支出</t>
  </si>
  <si>
    <t>提前下达2020年计划生育转移支付资金 （农村奖扶补助中央资金）</t>
  </si>
  <si>
    <t>2100717</t>
  </si>
  <si>
    <t>计划生育服务</t>
  </si>
  <si>
    <t>提前下达2020年计划生育转移支付资金 （特别扶助补助中央资金）</t>
  </si>
  <si>
    <t>提前下达2020年计划生育转移支付资金 （农村奖扶补助省级资金）</t>
  </si>
  <si>
    <t>提前下达2020年计划生育转移支付资金（特别扶助补助省级资金）</t>
  </si>
  <si>
    <t>提前下达2020年计划生育转移支付资金 （城镇奖扶补助省级资金）</t>
  </si>
  <si>
    <t>提前下达2021年残疾人“两项补贴”经费（省级）</t>
  </si>
  <si>
    <t>残疾人生活和护理补贴</t>
  </si>
  <si>
    <t>提前下达2021年80岁以上老人高龄津贴省级补助资金</t>
  </si>
  <si>
    <t>老年福利</t>
  </si>
  <si>
    <t>提前下达2021年困难群众救助补助资金（中央）</t>
  </si>
  <si>
    <t>2081901</t>
  </si>
  <si>
    <t>城市最低生活保障金支出</t>
  </si>
  <si>
    <t>提前下达2021年困难群众救助补助资金（省级）</t>
  </si>
  <si>
    <t>提前下达2021年河南省残疾人事业发展补助资金（一般公共预算）-农村贫困残疾人实用技术培训项目</t>
  </si>
  <si>
    <t>其他残疾人事业支出</t>
  </si>
  <si>
    <t>提前下达2021年河南省残疾人事业发展补助资金（一般公共预算）-“阳光家园”计划项目</t>
  </si>
  <si>
    <t>提前下达2021年河南省残疾人事业发展补助资金（一般公共预算）-残疾人基本康复服务</t>
  </si>
  <si>
    <t>提前下达2021年河南省残疾人事业发展补助资金（一般公共预算）-残疾人机动轮椅车燃油补贴项目</t>
  </si>
  <si>
    <t>提前下达2021年优抚对象医疗保障经费</t>
  </si>
  <si>
    <t>2101401</t>
  </si>
  <si>
    <t>优抚对象医疗补助</t>
  </si>
  <si>
    <t>提前下达2021年优抚补助经费-优抚对象抚恤补助（中央）</t>
  </si>
  <si>
    <t>2080899</t>
  </si>
  <si>
    <t>其他优抚支出</t>
  </si>
  <si>
    <t>提前下达2021年优抚补助经费-老党员生活补助（中央）</t>
  </si>
  <si>
    <t>提前下达2021年优抚补助经费-优抚对象抚恤补助（省级）</t>
  </si>
  <si>
    <t>提前下达2021年优抚补助经费-老党员生活补助（省级）</t>
  </si>
  <si>
    <t>提前下达2021年优抚补助经费-优抚对象抚恤补助（市级）</t>
  </si>
  <si>
    <t>提前下达2021年优抚补助经费-老党员生活补助（市级）</t>
  </si>
  <si>
    <t>提前下达2021年医疗救助补助资金</t>
  </si>
  <si>
    <t>城乡医疗救助</t>
  </si>
  <si>
    <t>提前下达2021年部分中央财政城镇保障性安居工程补助资金</t>
  </si>
  <si>
    <t>老旧小区改造科目</t>
  </si>
  <si>
    <t>提前下达2021年国三及以下排放标准营运柴油货车淘汰工作省级补助地方资金支出预算</t>
  </si>
  <si>
    <t>其他公路水路运输支出</t>
  </si>
  <si>
    <t>提前下达2021年村级组织运转经费省级奖补资金预算</t>
  </si>
  <si>
    <t>提前下达2021年“三区”人才计划教师专项计划补助资金预算</t>
  </si>
  <si>
    <t>小学教育</t>
  </si>
  <si>
    <t>提前下达2021年义务教育薄弱环节改善与能力提升补助资金预算</t>
  </si>
  <si>
    <t>初中教育</t>
  </si>
  <si>
    <t>提前下达2021年城乡义务教育经费保障补助资金预算</t>
  </si>
  <si>
    <t>其他普通教育支出</t>
  </si>
  <si>
    <t>提前下达2021年支持学前教育发展补助资金预算</t>
  </si>
  <si>
    <t>学前教育</t>
  </si>
  <si>
    <t>提前下达2021年原民办教师养老补贴省级和市级补助资金预算</t>
  </si>
  <si>
    <t>提前下达2021年建档立卡贫困家庭学生资助省级补助资金预算</t>
  </si>
  <si>
    <t>提前下达2021年义务教育乡村教师生活补助省级资金预算</t>
  </si>
  <si>
    <t>上年决算（执行）数</t>
  </si>
  <si>
    <t>预算数为决算（执行）数（%）</t>
  </si>
  <si>
    <t>一、农网还贷资金收入</t>
  </si>
  <si>
    <t>二、海南省高等级公路车辆通行附加费收入</t>
  </si>
  <si>
    <t>三、港口建设费收入</t>
  </si>
  <si>
    <t>四、新型墙体材料专项基金收入</t>
  </si>
  <si>
    <t>五、国家电影事业发展专项资金收入</t>
  </si>
  <si>
    <t>六、城市公用事业附加收入</t>
  </si>
  <si>
    <t>七、国有土地收益基金收入</t>
  </si>
  <si>
    <t>八、农业土地开发资金收入</t>
  </si>
  <si>
    <t>九、国有土地使用权出让收入</t>
  </si>
  <si>
    <t xml:space="preserve">  土地出让价款收入</t>
  </si>
  <si>
    <t xml:space="preserve">  补缴的土地价款</t>
  </si>
  <si>
    <t xml:space="preserve">  划拨土地收入</t>
  </si>
  <si>
    <t xml:space="preserve">  缴纳新增建设用地土地有偿使用费</t>
  </si>
  <si>
    <t xml:space="preserve">  其他土地出让收入</t>
  </si>
  <si>
    <t>十、大中型水库库区基金收入</t>
  </si>
  <si>
    <t>十一、城市基础设施配套费收入</t>
  </si>
  <si>
    <t>收入合计</t>
  </si>
  <si>
    <t>一、文化旅游体育与传媒支出</t>
  </si>
  <si>
    <t xml:space="preserve">   国家电影事业发展专项资金安排的支出</t>
  </si>
  <si>
    <t xml:space="preserve">      资助国产影片放映</t>
  </si>
  <si>
    <t xml:space="preserve">      资助影院建设</t>
  </si>
  <si>
    <t xml:space="preserve">      资助少数民族语电影译制</t>
  </si>
  <si>
    <t xml:space="preserve">      购买农村电影公益性放映版权服务</t>
  </si>
  <si>
    <t xml:space="preserve">      其他国家电影事业发展专项资金支出</t>
  </si>
  <si>
    <t xml:space="preserve">   旅游发展基金支出</t>
  </si>
  <si>
    <t>二、社会保障和就业支出</t>
  </si>
  <si>
    <t xml:space="preserve">    大中型水库移民后期扶持基金支出</t>
  </si>
  <si>
    <t xml:space="preserve">      移民补助</t>
  </si>
  <si>
    <t xml:space="preserve">      基础设施建设和经济发展</t>
  </si>
  <si>
    <t xml:space="preserve">      其他大中型水库移民后期扶持基金支出</t>
  </si>
  <si>
    <t>三、城乡社区支出</t>
  </si>
  <si>
    <t xml:space="preserve">    国有土地使用权出让收入安排的支出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</si>
  <si>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</si>
  <si>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</si>
  <si>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</si>
  <si>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</si>
  <si>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</si>
  <si>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</si>
  <si>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</si>
  <si>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</si>
  <si>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</si>
  <si>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</si>
  <si>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其他国有土地使用权出让收入安排的支出</t>
  </si>
  <si>
    <t xml:space="preserve">    国有土地收益基金安排的支出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</si>
  <si>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</si>
  <si>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</si>
  <si>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</si>
  <si>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</si>
  <si>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</si>
  <si>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</si>
  <si>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</si>
  <si>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棚户区改造专项债券收入安排的支出</t>
  </si>
  <si>
    <t xml:space="preserve">      其他棚户区改造专项债券收入安排的支出</t>
  </si>
  <si>
    <t>四、交通运输支出</t>
  </si>
  <si>
    <t xml:space="preserve">    车辆通行费安排的支出</t>
  </si>
  <si>
    <t xml:space="preserve">      公路还贷</t>
  </si>
  <si>
    <t xml:space="preserve">      政府还贷公路养护</t>
  </si>
  <si>
    <t xml:space="preserve">      政府还贷公路管理</t>
  </si>
  <si>
    <t xml:space="preserve">      其他车辆通行费安排的支出</t>
  </si>
  <si>
    <t>五、其他支出</t>
  </si>
  <si>
    <t xml:space="preserve">    其他政府性基金及对应专项债务收入安排的支出</t>
  </si>
  <si>
    <t xml:space="preserve">      其他政府性基金安排的支出</t>
  </si>
  <si>
    <t xml:space="preserve">      其他地方自行试点项目收益专项债券收入安排的支出</t>
  </si>
  <si>
    <t xml:space="preserve">      其他政府性基金债务收入安排的支出</t>
  </si>
  <si>
    <t xml:space="preserve">    彩票公益金安排的支出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</si>
  <si>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</si>
  <si>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</si>
  <si>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</si>
  <si>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</si>
  <si>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</si>
  <si>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</si>
  <si>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用于扶贫的彩票公益金支出</t>
  </si>
  <si>
    <t xml:space="preserve">      用于法律援助的彩票公益金支出</t>
  </si>
  <si>
    <t xml:space="preserve">      用于城乡医疗救助的的彩票公益金支出</t>
  </si>
  <si>
    <t xml:space="preserve">      用于其他社会公益事业的彩票公益金支出</t>
  </si>
  <si>
    <t>六、债务付息支出</t>
  </si>
  <si>
    <t xml:space="preserve">    地方政府专项债务付息支出</t>
  </si>
  <si>
    <t xml:space="preserve">      国有土地使用权出让金债务付息支出</t>
  </si>
  <si>
    <t xml:space="preserve">      农业土地开发资金债务付息支出</t>
  </si>
  <si>
    <t xml:space="preserve">      城市基础设施配套费债务付息支出</t>
  </si>
  <si>
    <t xml:space="preserve">      污水处理费债务付息支出</t>
  </si>
  <si>
    <t xml:space="preserve">      土地储备专项债券付息支出</t>
  </si>
  <si>
    <t xml:space="preserve">      棚户区改造专项债券付息支出</t>
  </si>
  <si>
    <t xml:space="preserve">      其他地方自行试点项目收益专项债券付息支出</t>
  </si>
  <si>
    <t xml:space="preserve">      其他政府性基金债务付息支出</t>
  </si>
  <si>
    <t>七、债务发行费用支出</t>
  </si>
  <si>
    <t xml:space="preserve">    地方政府专项债务发行费用支出</t>
  </si>
  <si>
    <t xml:space="preserve">      其他政府性基金债务发行费用支出</t>
  </si>
  <si>
    <t>八、抗疫特别国债安排的支出</t>
  </si>
  <si>
    <t xml:space="preserve">    基础设施建设</t>
  </si>
  <si>
    <t xml:space="preserve">      公共卫生体系建设</t>
  </si>
  <si>
    <t xml:space="preserve">      交通基础设施建设</t>
  </si>
  <si>
    <t xml:space="preserve">      市政设施建设</t>
  </si>
  <si>
    <t>支出合计</t>
  </si>
  <si>
    <t>项   目</t>
  </si>
  <si>
    <t>功能分类  编码</t>
  </si>
  <si>
    <t>功能分类</t>
  </si>
  <si>
    <t>提前下达2021年中央水库移民后期扶持基金</t>
  </si>
  <si>
    <t>2082201</t>
  </si>
  <si>
    <t>移民补助</t>
  </si>
  <si>
    <t>提前下达2021年中央集中彩票公益金支持社会福利事业专项资金-儿童福利类项目</t>
  </si>
  <si>
    <t>用于社会福利的彩票公益金支出</t>
  </si>
  <si>
    <t>提前下达2021年河南省残疾人事业发展补助资金（彩票公益金）</t>
  </si>
  <si>
    <t>用于残疾人事业的彩票公益金支出</t>
  </si>
  <si>
    <t>承办单位
（部门）</t>
  </si>
  <si>
    <t>年度绩效目标</t>
  </si>
  <si>
    <t>中共安阳市文峰区委办公室</t>
  </si>
  <si>
    <t>文峰区第13次党代会会议费</t>
  </si>
  <si>
    <t>圆满完成中共安阳市文峰区委员会第13次党代表大会</t>
  </si>
  <si>
    <t>安阳市文峰区科学技术协会</t>
  </si>
  <si>
    <t>确保完成当年各项科普工作，提升科技普及率</t>
  </si>
  <si>
    <t>对辖区16个社区人员进行科普宣传，普及社区人员科技普及率</t>
  </si>
  <si>
    <t>全面开展政府法律服务工作，为政府重大决策等提供专业法律服务，提高依法行政水平。</t>
  </si>
  <si>
    <t>安阳市文峰区老龄事业服务中心</t>
  </si>
  <si>
    <t>体现社会制度优越性，一定程度上解决老人养老难题</t>
  </si>
  <si>
    <t>安阳市文峰区市场监督管理局</t>
  </si>
  <si>
    <t>根据投诉案件和投诉人提供的依据，按程序按标准予以奖励</t>
  </si>
  <si>
    <t>保障辖区食品安全</t>
  </si>
  <si>
    <t>提升抽检效能，及时发现食药安全隐患，增强民众食药消费信心。</t>
  </si>
  <si>
    <t>实施“双六双十”计划、全面开展国家食品安全示范城市创建工作</t>
  </si>
  <si>
    <t>安阳市文峰区机关事务中心</t>
  </si>
  <si>
    <t>区直行政事业单位保留公务用车维修、保险</t>
  </si>
  <si>
    <t>保证区直机关保留公务用车正常运行</t>
  </si>
  <si>
    <t>政府机关办公用房租赁费（东工路19号）</t>
  </si>
  <si>
    <t>通过项目实施，改善办公环境，提高工作效率。</t>
  </si>
  <si>
    <t>解决环境卫生、垃圾清运，优化机关办公环境。</t>
  </si>
  <si>
    <t>中国共产党安阳市文峰区纪律检查委员会</t>
  </si>
  <si>
    <t>保证看护队伍正常运转</t>
  </si>
  <si>
    <t>中共安阳市文峰区委政法委员会</t>
  </si>
  <si>
    <t>为保障正常执勤执法、维护交通管理而招录协勤人员16名</t>
  </si>
  <si>
    <t>年度内患者得到有效看护，减少社会负面事件发生，促进社会安定有序</t>
  </si>
  <si>
    <t>采取公开招录的方式为文峰区公安分局配备120名联勤队员，充实基层公安力量</t>
  </si>
  <si>
    <t>每个镇 办配备1名二级心理咨询师，定期开展心理健康筛查、心理疏导服务。</t>
  </si>
  <si>
    <t>保持全天侯巡逻在岗，群众见巡率在90%以上。对重要路段等持续巡查，及时发现违法犯罪隐患。</t>
  </si>
  <si>
    <t xml:space="preserve">黑恶势力“保护伞”得以铲除，社会环境明显净化。 </t>
  </si>
  <si>
    <t>对我区567个“三无小区”进行大门、智能门禁系统改造。</t>
  </si>
  <si>
    <t>中共安阳市文峰区委组织部</t>
  </si>
  <si>
    <t>依据程序，公正评选出五星级以上党组织142个，兑现村（社区）“两委”干部的绩效奖励，提高工作积极性</t>
  </si>
  <si>
    <t>中共安阳市文峰区委宣传部</t>
  </si>
  <si>
    <t>文峰区委宣传部专项宣传经费项目</t>
  </si>
  <si>
    <t>做好多渠道新闻传播和推送工作</t>
  </si>
  <si>
    <t>中共安阳市文峰区委统战部</t>
  </si>
  <si>
    <t>维护会员合法权益，助力商会推动行业发展。</t>
  </si>
  <si>
    <t>保证年度开斋节顺利进行</t>
  </si>
  <si>
    <t>做好全区宗教领域人员、场所和活动管理。</t>
  </si>
  <si>
    <t>安阳市文峰区信访局</t>
  </si>
  <si>
    <t>年度信访案件得到妥善解决，确保“案结事了、息诉罢访”</t>
  </si>
  <si>
    <t>专项信访救助资金</t>
  </si>
  <si>
    <t>安阳市文峰区人力资源和社会保障局</t>
  </si>
  <si>
    <t>提供6名合格工作人员，促进我区经济社会更好发展</t>
  </si>
  <si>
    <t>切实维护农民工权益，为妥善解决因拖欠农民工工资引发的突发事件，维护社会稳定</t>
  </si>
  <si>
    <t>安阳市文峰区劳动保障服务中心</t>
  </si>
  <si>
    <t>资金按规定用于社会保险补贴、公益性岗位补贴等。保持全区就业局势总体稳定，确保城镇新增就业规模、城镇登记失业率等核心指标保持稳定。</t>
  </si>
  <si>
    <t>安阳市文峰区城乡居民社会养老保险管理中心</t>
  </si>
  <si>
    <t>对协管员给予每人每月80元经济补贴</t>
  </si>
  <si>
    <t>安阳市文峰区审计局</t>
  </si>
  <si>
    <t>确保审计结果的科学性与准确性</t>
  </si>
  <si>
    <t>交叉审计专项经费</t>
  </si>
  <si>
    <t>安阳市文峰区统计局</t>
  </si>
  <si>
    <t>按时完成普查数据汇总、质量抽查、数据评估、共享与发布。</t>
  </si>
  <si>
    <t>安阳市文峰区财政局农业股</t>
  </si>
  <si>
    <t>保证全区农村干部工资和运转经费正常发放</t>
  </si>
  <si>
    <t>为在我区参保的60岁以上人员发放养老金，参保缴费人员按照缴费档次高低进行补贴</t>
  </si>
  <si>
    <t>为我区2021年符合领取丧葬补助金条件人员，人均补贴108*12=1296元</t>
  </si>
  <si>
    <t>预测2021年为全区困难群众1200人代缴基本养老保险费每人100元，共计120000元</t>
  </si>
  <si>
    <t>为我区老农保参保人员按时发放老农保待遇</t>
  </si>
  <si>
    <t>安阳市文峰区社会医疗保险中心</t>
  </si>
  <si>
    <t>保证全区困难群众（3820人，人数每季度动态变动）住院、门诊等补助。</t>
  </si>
  <si>
    <t>极大程度上缓解居民看病难看病贵的问题，提高全民健康水平</t>
  </si>
  <si>
    <t>安阳市文峰区卫生健康委员会</t>
  </si>
  <si>
    <t>1：保证辖区内基层医疗卫生机构配备使用基本药物使用零差率销售，推进综合改革顺利进行。2：对实施国家基本药物制度的村卫生室给予补助，支持国家基本药物制度在村卫生室顺利实施。</t>
  </si>
  <si>
    <t>实施老年乡医生活补助，解决老年乡村医生的生活困难问题</t>
  </si>
  <si>
    <t>完成国家基本公共卫生服务项目目标，提高居民健康水平。</t>
  </si>
  <si>
    <t>全区参加婚前医学检查数达到400对以上，免费婚前保健率达到65%以上，婚前保健知晓率达80%以上。</t>
  </si>
  <si>
    <t>保证疫情防控工作的正常运转，取得疫情防控工作的全面胜利</t>
  </si>
  <si>
    <t>保障我区艾滋病病人（不包括尚未出现临床症状的艾滋病病毒感染者）在定点医疗机构接受艾滋病合并重大疾病治疗</t>
  </si>
  <si>
    <t>免费开展预防出生缺陷产前筛查和新生儿疾病筛查，对筛查查出的高风险孕妇进行免费产前诊断的检查，预防出生缺陷的发生，提高出生人口素质</t>
  </si>
  <si>
    <t>实施农村部分计划生育家庭奖励扶助制度，解决农村独生子女和双女家庭养老问题，提高家庭发展能力</t>
  </si>
  <si>
    <t>实施的城镇独生子女父母奖励制度，解决城镇独生子女家庭养老问题，提高家庭发展能力</t>
  </si>
  <si>
    <t>实施独生子女父母奖励费，对符合计划生育政策的家庭进行奖励，提高家庭发展能力，促进社会和谐稳定。</t>
  </si>
  <si>
    <t>及早识别夫妇自身和周围环境中存在的可导致出生缺陷等不良结局的风险因素，提出针对这些风险因素的医学建议和健康指导服务。</t>
  </si>
  <si>
    <t>实施计划生育家庭特别扶助制度，缓解计划生育困难家庭在生产、生活、医疗和养老等方面的特殊困难，保障和改善民生，促进社会和谐稳定。</t>
  </si>
  <si>
    <t>实施计划生育家庭四项奖励救助，缓解计划生育困难家庭在生产、生活、医疗和养老等方面的特殊困难，保障民生，促进社会和谐稳定。</t>
  </si>
  <si>
    <t>安阳市文峰区疾病预防控制中心</t>
  </si>
  <si>
    <t>保障人民群众健康，遏制疫情蔓延</t>
  </si>
  <si>
    <t>安阳市文峰区卫生计生监督所</t>
  </si>
  <si>
    <t>为卫生健康监督工作提供后勤保障，保证2021年各项工作顺利开展。</t>
  </si>
  <si>
    <t>安阳市处置超越集团涉嫌非法集资工作指挥部</t>
  </si>
  <si>
    <t>处置超越集团非法集资工作专项经费</t>
  </si>
  <si>
    <t>在全市范围内组织开展防范、打击和处置非法集资的宣传、教育和管理工作，挽回群众损失，维护社会稳定。</t>
  </si>
  <si>
    <t>安阳市文峰区民政局</t>
  </si>
  <si>
    <t>按标准及时足额为我区孤儿、事实无人抚养儿童的发放基本生活保障金</t>
  </si>
  <si>
    <t>按标准及时足额为我区80—89岁、90—99岁、100岁以上老人每月发放生活补贴</t>
  </si>
  <si>
    <t>对艾滋病患者困难人员、因艾滋病导致单亲未成年子女发放生活定量补助</t>
  </si>
  <si>
    <t>通过政府购买的方式,有效提高城市养老服务能力,构建城市养老服务网络</t>
  </si>
  <si>
    <t>为养老服务机构发放建设运营补贴</t>
  </si>
  <si>
    <t>为居家养老服务机构发放建设运营补贴</t>
  </si>
  <si>
    <t>对脱贫攻坚困难重度残疾人进行集中照顾服务</t>
  </si>
  <si>
    <t>对文峰区符合救助范围的救助对象,保险公司按保险合同约定进行赔付,保障困难群众生命财产安全</t>
  </si>
  <si>
    <t>按标准及时足额为我区困难残疾人和重度残疾人发放“两项补贴”</t>
  </si>
  <si>
    <t>按标准及时足额为全区困难群众发放生活救助金</t>
  </si>
  <si>
    <t>按年度为困难群众参加特殊人群意外伤害保险</t>
  </si>
  <si>
    <t>按标准及时、足额为我区孤儿发放助学补助</t>
  </si>
  <si>
    <t>安阳市文峰区住房和城乡建设局</t>
  </si>
  <si>
    <t>2021年底完工5栋楼，实现年度收支平衡和总体平衡。</t>
  </si>
  <si>
    <t>改造面积609888平方米改造户数7561户改造楼栋数210栋改造小区数96个</t>
  </si>
  <si>
    <t>安阳市文峰区住房保障服务中心</t>
  </si>
  <si>
    <t>小区建成公租房5252套;建筑面积38.5万㎡；今年还贷款本金利息10732.44万元。</t>
  </si>
  <si>
    <t>安阳市文峰区农业农村水利局</t>
  </si>
  <si>
    <t>大中型水库后期移民资金及时发放。</t>
  </si>
  <si>
    <t>推动水利事业发展。</t>
  </si>
  <si>
    <t>完成工程建设任务</t>
  </si>
  <si>
    <t>辖区不发生区域性重大动物疫情</t>
  </si>
  <si>
    <t>G341以南的村庄基本达到“五化”标准</t>
  </si>
  <si>
    <t>安阳市文峰区文化广电体育旅游局</t>
  </si>
  <si>
    <t>促进非遗传承与传播</t>
  </si>
  <si>
    <t>方便人民群众参与文化活动，培训，讲座，比赛活动</t>
  </si>
  <si>
    <t>丰富群众文化生活为市提供更好的公共文化服务</t>
  </si>
  <si>
    <t>推动全民阅读，促进市民素质提升和“书香安阳”建设</t>
  </si>
  <si>
    <t>明确文物级别和现状，提升民众保护意识</t>
  </si>
  <si>
    <t>对建筑本体杂物进行清理，对毁损严重部位抢救性修缮加固避免毁损深化。</t>
  </si>
  <si>
    <t>促进全民健身与全民健康的深度融合</t>
  </si>
  <si>
    <t>安阳市文峰区应急管理局</t>
  </si>
  <si>
    <t>为应急处置突发事件指挥调度、应急救援、分析研判提供信息化支撑。</t>
  </si>
  <si>
    <t>安阳市文峰区自然资源局</t>
  </si>
  <si>
    <t>完成2021年征地拆迁补偿</t>
  </si>
  <si>
    <t>完成安阳历史文化科技园项目周边420亩农用地报批</t>
  </si>
  <si>
    <t>完成2021年房屋租金支付</t>
  </si>
  <si>
    <t>安阳市文峰区商务局</t>
  </si>
  <si>
    <t>1、在春节等猪肉旺季，向社会提供储备肉，确保市场猪肉价格稳定，供应充足。2、完成年度猪肉收储工作，为下一步投放做保证。</t>
  </si>
  <si>
    <t>通过申报贷款利息补贴，减轻我市中小外贸企业资金压力，帮助企业解难纾困，助推我区外贸企业转型升级。在工作指标上，推动我区外贸进出口发展，圆满完成市、区下达的外贸进出口工作目标</t>
  </si>
  <si>
    <t>安阳市文峰区交通运输局</t>
  </si>
  <si>
    <t>5.94km的路段内雨污水管道的铺设，路基修筑、水稳层及面层的铺筑，照明设施安装、交通设施的建设</t>
  </si>
  <si>
    <t>248辆国三及以下排放标准营运中重型柴油货车淘汰资金补助。</t>
  </si>
  <si>
    <t>安阳市文峰区司法局</t>
  </si>
  <si>
    <t>充分发挥人民调解作用，化解相应矛盾纠纷。</t>
  </si>
  <si>
    <t>推进全区依法行政工作；为群众开展法律咨询、法律宣传、矛盾纠纷排查等法律服务。</t>
  </si>
  <si>
    <t>充分发挥社区矫正在教育改造罪犯、维护社会治安和谐稳定</t>
  </si>
  <si>
    <t>提升司法行政工作能力和水平</t>
  </si>
  <si>
    <t>安阳市文峰区残疾人联合会</t>
  </si>
  <si>
    <t>0-6岁残疾儿童康复救助的开展，残疾儿童在康复救助机构得到康复训练、康复治疗、儿童康复效果有所提高</t>
  </si>
  <si>
    <t>全面推进残疾人事业，改善残疾人生活方式，提高残疾人生活保障</t>
  </si>
  <si>
    <t>安阳市文峰区环境卫生事务中心</t>
  </si>
  <si>
    <t>年度生活垃圾处理率100%。</t>
  </si>
  <si>
    <t>完成辖区5座公厕建设、验收，向市民开放。</t>
  </si>
  <si>
    <t>降低道路清扫扬尘，辖区主次干道达到干净整洁作业标准。</t>
  </si>
  <si>
    <t>保证全区申报的门诊慢性病及时鉴定。</t>
  </si>
  <si>
    <t>安阳市文峰区城市管理行政执法局</t>
  </si>
  <si>
    <t>需各部门通过专网与市数字化城管系统平台实现对接并进行联调，以保全区数字化城管系统正常运行</t>
  </si>
  <si>
    <t>安阳市文峰区教育局</t>
  </si>
  <si>
    <t>发放建档立卡等困难学生教育资助金</t>
  </si>
  <si>
    <t>二幼中华园教室功能室改造</t>
  </si>
  <si>
    <t>用于困难幼儿生活资助</t>
  </si>
  <si>
    <t>普惠性民办幼儿园2021年生均财政拨款和奖补资金</t>
  </si>
  <si>
    <t>改善公办和普惠幼儿园教学条件</t>
  </si>
  <si>
    <t>对残疾学生进行生活补助</t>
  </si>
  <si>
    <t>困难学生生活补助</t>
  </si>
  <si>
    <t>“三区”人才计划教师专项补助</t>
  </si>
  <si>
    <t>宝一中新建教学楼</t>
  </si>
  <si>
    <t>对残疾学生进行营养改善计划补助</t>
  </si>
  <si>
    <t>按月发放民办教师生活补贴</t>
  </si>
  <si>
    <t>保障经济困难大学生年助学贷款政策顺利实施</t>
  </si>
  <si>
    <t>中华路街道办事处</t>
  </si>
  <si>
    <t>人居环境治理、拆除违建项目</t>
  </si>
  <si>
    <t>“人居环境治理、拆除违章建筑、国家卫生城市、文明城市”各项考核均达标，顺利通过国家验收。</t>
  </si>
  <si>
    <t>安阳市灯塔医院</t>
  </si>
  <si>
    <t>建立政府补贴机制，部分弥补取消药品加成损失</t>
  </si>
  <si>
    <t>中共安阳市文峰区委安阳市文峰区人民政府督查局</t>
  </si>
  <si>
    <t>完成业务系统全年安全稳定运行</t>
  </si>
  <si>
    <t>安阳市文峰区退役军人事务局</t>
  </si>
  <si>
    <t>发放优待金提高青年入伍率，提高对军人的尊崇</t>
  </si>
  <si>
    <t>保障优抚对象生活水平，提升优抚军人幸福感和满意度</t>
  </si>
  <si>
    <t>通过发放优抚对象补助资金，使基本生活得到保障</t>
  </si>
  <si>
    <t>通过慰问退役军人提高退役军人满意度</t>
  </si>
  <si>
    <t>优抚对象补助资金</t>
  </si>
  <si>
    <t>农村退役军人得到优待；提高对军人的尊崇</t>
  </si>
  <si>
    <t>及时核准发放人数及标准；2021年底集中发放到位</t>
  </si>
  <si>
    <t>生活得到保障；提高对军人的尊崇</t>
  </si>
  <si>
    <t>保障军休机构正常运转；提高对军人的尊崇</t>
  </si>
  <si>
    <t>及时核准补缴人数及标准；2021年底集中补缴到位</t>
  </si>
  <si>
    <t>发放大学生一次性生活费补助提高青年入伍率</t>
  </si>
  <si>
    <t>发放奖励金提高青年入伍率； 提高对军人的尊崇</t>
  </si>
  <si>
    <t>参试退役军人得到优待；提高对军人的尊崇</t>
  </si>
  <si>
    <t>通过困难援助帮扶资金，使困难退役军人的基本生活得到改善</t>
  </si>
  <si>
    <t>按月发放三类人员生活补贴；实现三类群体稳定</t>
  </si>
  <si>
    <t>对优抚对象进行补助，有效帮助解决优抚对象医疗难问题。</t>
  </si>
  <si>
    <t>安阳市文峰区扶贫开发办公室</t>
  </si>
  <si>
    <t>带动5户贫困户实现就业，增加贫困户的家庭收入，增加村集体经济，有效巩固拓展脱贫攻坚成果。</t>
  </si>
  <si>
    <t>目标1：购买扶贫售卖车9辆。目标2：每年产业扶贫收益不低于7.2万元。</t>
  </si>
  <si>
    <t xml:space="preserve"> 带动5户贫困户实现就业。有效改善示范园基础设施环境，方便货物运输，促进经济快速发展，提高带贫能力，增加村集体经济。</t>
  </si>
  <si>
    <t>分学期向2020年秋季和2021年春季接受职业教育的建档立卡贫困学生发放补助，预计7月之前发放到位。</t>
  </si>
  <si>
    <t>安阳市生态环境局文峰分局</t>
  </si>
  <si>
    <t>全面提高大气污染防治过程中的精准分析研判能力、科技治污技术水平，推进文峰区大气污染防治工作稳中求进，环境空气质量持续改善。</t>
  </si>
  <si>
    <t>安阳市文峰区医疗保障局</t>
  </si>
  <si>
    <t>聚焦欺诈骗保行为,确保医疗保障基金安全</t>
  </si>
  <si>
    <t>保证全区困难群众（3820人，人数每季度动态变动）保险费缴纳部分资助</t>
  </si>
  <si>
    <t>1.实施医疗救助；2、强化医疗救助规范管理。</t>
  </si>
  <si>
    <t>安阳市文峰区政务服务和大数据管理局</t>
  </si>
  <si>
    <t>租赁费</t>
  </si>
  <si>
    <t>深化“一窗受理”改革，建立健全相关配套制度，确保“一窗受理”高效运行。目标制定大厅各项制度，配合物业做好日常工作，加强审查和批准物业管理方案、年度管理计划、年度维修、养护计划等各项计划的实施。</t>
  </si>
  <si>
    <t>政府购买劳务派遣服务</t>
  </si>
  <si>
    <t>保障服务大厅基本运转，有效推进政务服务事项“一门式一网式办理</t>
  </si>
  <si>
    <t>单位代码</t>
  </si>
  <si>
    <t>项目金额</t>
  </si>
  <si>
    <t>资金总额</t>
  </si>
  <si>
    <t>区级资金</t>
  </si>
  <si>
    <t>上级追加</t>
  </si>
  <si>
    <t>001001</t>
  </si>
  <si>
    <t>001003</t>
  </si>
  <si>
    <t xml:space="preserve">  基层科普</t>
  </si>
  <si>
    <t xml:space="preserve">  科普经费</t>
  </si>
  <si>
    <t>002001</t>
  </si>
  <si>
    <t>文峰区人民政府办公室</t>
  </si>
  <si>
    <t xml:space="preserve">  政府门户网站升级改造项目</t>
  </si>
  <si>
    <t>完成网站升级改造，保障网站安全稳定运行</t>
  </si>
  <si>
    <t>政府网站防火墙安全服务项目</t>
  </si>
  <si>
    <t>保障单位网络安全稳定运行</t>
  </si>
  <si>
    <t>政府网站安全运维服务项目</t>
  </si>
  <si>
    <t>完成网站安全巡检及分析工作，保障网站安全稳定运行</t>
  </si>
  <si>
    <t xml:space="preserve">  政府法律顾问</t>
  </si>
  <si>
    <t>002002</t>
  </si>
  <si>
    <t xml:space="preserve">  政府购买居家养老服务</t>
  </si>
  <si>
    <t>002003</t>
  </si>
  <si>
    <t xml:space="preserve">  食品药品违法行为举报奖励经费</t>
  </si>
  <si>
    <t xml:space="preserve">  食用农产品检测经费</t>
  </si>
  <si>
    <t xml:space="preserve">  食品药品抽检经费</t>
  </si>
  <si>
    <t xml:space="preserve">  食品安全示范区创建经费</t>
  </si>
  <si>
    <t>002004</t>
  </si>
  <si>
    <t xml:space="preserve">  机关大楼、纪委大院保洁.保安、信访大院保安服务费</t>
  </si>
  <si>
    <t>004001</t>
  </si>
  <si>
    <t>中国人民政治协商会议安阳市文峰区委员会</t>
  </si>
  <si>
    <t>《游走安阳之老城寻迹》图书刊印</t>
  </si>
  <si>
    <t>挖掘安阳老城文化根脉、宣传推介安阳老城文化</t>
  </si>
  <si>
    <t>005001</t>
  </si>
  <si>
    <t xml:space="preserve">  Z看护队伍经费</t>
  </si>
  <si>
    <t>006001</t>
  </si>
  <si>
    <t xml:space="preserve">  交警队新招录协勤人员</t>
  </si>
  <si>
    <t xml:space="preserve">  严重精神障碍患者监护以奖代补</t>
  </si>
  <si>
    <t xml:space="preserve">  Z新招录联勤队员</t>
  </si>
  <si>
    <t xml:space="preserve">  心理咨询中心建设</t>
  </si>
  <si>
    <t xml:space="preserve">  巡防队工资</t>
  </si>
  <si>
    <t xml:space="preserve">  扫黑除恶专项</t>
  </si>
  <si>
    <t xml:space="preserve">  Z“三无”小区大门和智能门禁以奖代补</t>
  </si>
  <si>
    <t>007001</t>
  </si>
  <si>
    <t xml:space="preserve">  十星级党组织创建专项经费</t>
  </si>
  <si>
    <t>008001</t>
  </si>
  <si>
    <t>009001</t>
  </si>
  <si>
    <t xml:space="preserve">  5个行业商会</t>
  </si>
  <si>
    <t xml:space="preserve">  安阳市伊斯兰教协会开斋节慰问金</t>
  </si>
  <si>
    <t xml:space="preserve">  各办事处宗教协理员补助</t>
  </si>
  <si>
    <t>011001</t>
  </si>
  <si>
    <t>012001</t>
  </si>
  <si>
    <t xml:space="preserve">  “三支一扶”补助经费</t>
  </si>
  <si>
    <t xml:space="preserve">  农民工欠薪应急周转金经费</t>
  </si>
  <si>
    <t xml:space="preserve">  原“四清”工作队员生活困难补助经费</t>
  </si>
  <si>
    <t xml:space="preserve"> 维护社会稳定，保障原“四清队员”生活困难补助的正常发放</t>
  </si>
  <si>
    <t>012002</t>
  </si>
  <si>
    <t>文峰区机关事业单位社会保险中心</t>
  </si>
  <si>
    <t>机关事业单位养老保险补助资金</t>
  </si>
  <si>
    <t>确保我区机关事业单位退休人员养老金按时足额发放。</t>
  </si>
  <si>
    <t>012004</t>
  </si>
  <si>
    <t xml:space="preserve">  就业补助资金</t>
  </si>
  <si>
    <t>012006</t>
  </si>
  <si>
    <t xml:space="preserve">  村（社区）兼职协管员补贴</t>
  </si>
  <si>
    <t xml:space="preserve"> 城乡居民基本养老保险财政补助资金</t>
  </si>
  <si>
    <t xml:space="preserve">  城乡居民基本养老保险丧葬费补助</t>
  </si>
  <si>
    <t xml:space="preserve">  代缴困难群众基本养老保险费用</t>
  </si>
  <si>
    <t xml:space="preserve">  老农保</t>
  </si>
  <si>
    <t>013001</t>
  </si>
  <si>
    <t xml:space="preserve">  政府投资审计</t>
  </si>
  <si>
    <t>014001</t>
  </si>
  <si>
    <t xml:space="preserve">  第七次全国人口普查“两员”报酬</t>
  </si>
  <si>
    <t>015009</t>
  </si>
  <si>
    <t>2021年村级组织运转经费省级奖补资金</t>
  </si>
  <si>
    <t>019001</t>
  </si>
  <si>
    <t xml:space="preserve">  基本药物补助</t>
  </si>
  <si>
    <t xml:space="preserve">  老年乡医生活补助</t>
  </si>
  <si>
    <t xml:space="preserve">  基本公共卫生服务区配套</t>
  </si>
  <si>
    <t xml:space="preserve">  提前下达2021年婚前保健省级补助资金</t>
  </si>
  <si>
    <t xml:space="preserve">  疫情防控经费</t>
  </si>
  <si>
    <t xml:space="preserve">  提前下达2021年艾滋病合并重大疾病救治省级补助资金</t>
  </si>
  <si>
    <t xml:space="preserve">  预防出生缺陷产前筛查、新生儿疾病筛查和对筛查查出的高风险孕妇进行免费产前诊断资金</t>
  </si>
  <si>
    <t xml:space="preserve">  农村计生家庭奖扶</t>
  </si>
  <si>
    <t xml:space="preserve">  独生子女费</t>
  </si>
  <si>
    <t xml:space="preserve">  计生家庭特扶</t>
  </si>
  <si>
    <t xml:space="preserve">  免费孕前优生健康检查补助资金</t>
  </si>
  <si>
    <t xml:space="preserve">  城镇计生家庭奖扶</t>
  </si>
  <si>
    <t xml:space="preserve">  计划生育家庭四项救助</t>
  </si>
  <si>
    <t>021002</t>
  </si>
  <si>
    <t xml:space="preserve">  新冠疫情防控经费</t>
  </si>
  <si>
    <t>021003</t>
  </si>
  <si>
    <t>023003</t>
  </si>
  <si>
    <t>024001</t>
  </si>
  <si>
    <t xml:space="preserve">  社区干部工资保险</t>
  </si>
  <si>
    <t>按月为我区干部发放报酬津贴、缴纳各项保险</t>
  </si>
  <si>
    <t xml:space="preserve">  孤儿和事实无人抚养儿童基本生活补助</t>
  </si>
  <si>
    <t xml:space="preserve"> 高龄津贴</t>
  </si>
  <si>
    <t xml:space="preserve">  受艾滋病影响人员生活定量补助</t>
  </si>
  <si>
    <t xml:space="preserve">  城市特困人员和部分困难特定群体政府购买服务</t>
  </si>
  <si>
    <t xml:space="preserve"> 养老机构建设运营补贴</t>
  </si>
  <si>
    <t xml:space="preserve">  居家养老服务机构建设运营补贴</t>
  </si>
  <si>
    <t xml:space="preserve">  脱贫攻坚兜底保障困难重度残疾人集中照护</t>
  </si>
  <si>
    <t xml:space="preserve">  “一元民生”保险</t>
  </si>
  <si>
    <t xml:space="preserve"> 残疾人两项补贴</t>
  </si>
  <si>
    <t xml:space="preserve">  特殊人群意外伤害保险</t>
  </si>
  <si>
    <t>025001</t>
  </si>
  <si>
    <t xml:space="preserve">  老旧小区改造资金</t>
  </si>
  <si>
    <t>026001</t>
  </si>
  <si>
    <t xml:space="preserve">  安财预[2020]541号 提前下达2021年中央和省级水利发展资金</t>
  </si>
  <si>
    <t xml:space="preserve">  水利专项资金</t>
  </si>
  <si>
    <t>完成水资源、移民、饮水安全工程，可研设计、结算评审等工作</t>
  </si>
  <si>
    <t xml:space="preserve">  水务专项资金</t>
  </si>
  <si>
    <t>开展汛期水旱灾害防御，确保我区河道安全度汛</t>
  </si>
  <si>
    <t>溢流堰工程项目费用</t>
  </si>
  <si>
    <t>耕地土壤安全利用结构调整、严格管控耕地土地流转资金</t>
  </si>
  <si>
    <t>完成上级土壤污染防治任务，实现耕地土壤安全利用</t>
  </si>
  <si>
    <t>农业专项经费</t>
  </si>
  <si>
    <t>禁烧、农经、农机、农业保险、农贸会工作持续向好。</t>
  </si>
  <si>
    <t>小麦病虫害统防统治资金</t>
  </si>
  <si>
    <t>完成上级下达的病虫害统防统治工作</t>
  </si>
  <si>
    <t>农业保险保费补贴</t>
  </si>
  <si>
    <t>稳定农业生产，保障农民收入</t>
  </si>
  <si>
    <t xml:space="preserve">  农产品质量安全检测检验</t>
  </si>
  <si>
    <t>强化农产品质量安全抽检检测，消除农产品质量安全隐患，提升农产品质量安全水平</t>
  </si>
  <si>
    <t>重大动物疫情防控资金</t>
  </si>
  <si>
    <t>农业综合执法专项经费</t>
  </si>
  <si>
    <t>加强农业综合行政执法能力建设和条件保障</t>
  </si>
  <si>
    <t>农村人居环境提升专项资金</t>
  </si>
  <si>
    <t>028001</t>
  </si>
  <si>
    <t xml:space="preserve">  非遗保护经费</t>
  </si>
  <si>
    <t xml:space="preserve">  文化站免费开放配套资金</t>
  </si>
  <si>
    <t xml:space="preserve">  文化馆免费开发区级配套资金</t>
  </si>
  <si>
    <t xml:space="preserve">  城市书屋建设经费</t>
  </si>
  <si>
    <t xml:space="preserve">  三普文物挂牌资金</t>
  </si>
  <si>
    <t xml:space="preserve">  文物保护经费</t>
  </si>
  <si>
    <t xml:space="preserve">  国民体质监测经费</t>
  </si>
  <si>
    <t>老放映员经费</t>
  </si>
  <si>
    <t>按时拨付老放映员补助</t>
  </si>
  <si>
    <t>030001</t>
  </si>
  <si>
    <t xml:space="preserve">  应急平台建设经费</t>
  </si>
  <si>
    <t>044001</t>
  </si>
  <si>
    <t xml:space="preserve">  房屋租赁费</t>
  </si>
  <si>
    <t>045001</t>
  </si>
  <si>
    <t xml:space="preserve">  猪肉应急投放经费</t>
  </si>
  <si>
    <t xml:space="preserve">  给予外贸企业贷款贴息资金经费</t>
  </si>
  <si>
    <t>046001</t>
  </si>
  <si>
    <t xml:space="preserve">  提前下达2021年国三及以下排放标准营运柴油货车淘汰工作省级补助地方资金支出预算（柴油货车省级补助资金）</t>
  </si>
  <si>
    <t>049001</t>
  </si>
  <si>
    <t xml:space="preserve">  Z人民调解经费</t>
  </si>
  <si>
    <t xml:space="preserve">  法律顾问经费（含村居）</t>
  </si>
  <si>
    <t xml:space="preserve">  社区矫正专项</t>
  </si>
  <si>
    <t xml:space="preserve">  2021年政法纪检监察转移支付资金</t>
  </si>
  <si>
    <t>052001</t>
  </si>
  <si>
    <t xml:space="preserve">  0-6岁残疾儿童康复救助资金</t>
  </si>
  <si>
    <t xml:space="preserve">  提前下达2021年河南省残疾人事业发展补助资金分配表（一般公共预算）</t>
  </si>
  <si>
    <t>056001</t>
  </si>
  <si>
    <t xml:space="preserve">  垃圾处理费</t>
  </si>
  <si>
    <t>058001</t>
  </si>
  <si>
    <t xml:space="preserve">  城乡居民医疗困难群众补充保险区级配套资金</t>
  </si>
  <si>
    <t xml:space="preserve">  门诊慢性病专家鉴定经费</t>
  </si>
  <si>
    <t xml:space="preserve">  城乡居民医疗区级配套资金</t>
  </si>
  <si>
    <t>059001</t>
  </si>
  <si>
    <t xml:space="preserve">  城管处置通经费</t>
  </si>
  <si>
    <t>060002</t>
  </si>
  <si>
    <t>建档立卡等家庭经济困难学生资助金</t>
  </si>
  <si>
    <t>教育系统中小学公用经费</t>
  </si>
  <si>
    <t>保障各中小学日常办公和教学需求</t>
  </si>
  <si>
    <t>家庭经济困难学生生生活补助（初中）</t>
  </si>
  <si>
    <t>安阳市二道街幼儿园（中华路园）室内外装饰装修工程项目</t>
  </si>
  <si>
    <t>学前教育阶段家庭经济困难学生生活补助</t>
  </si>
  <si>
    <t xml:space="preserve">  残疾学生资助金（小学）</t>
  </si>
  <si>
    <t>家庭经济困难学生生活补助（小学）</t>
  </si>
  <si>
    <t>“三区”人才计划教师专项计划补助资金</t>
  </si>
  <si>
    <t>安阳市文峰区宝莲寺镇一中新建教学楼</t>
  </si>
  <si>
    <t>残疾学生（初中）资助金</t>
  </si>
  <si>
    <t>原民办教师养老补贴</t>
  </si>
  <si>
    <t xml:space="preserve">  助学贷款风险补偿金</t>
  </si>
  <si>
    <t>安阳市东南营小学桌凳设备采购</t>
  </si>
  <si>
    <t>完成学校课桌、板凳更换且质量达标</t>
  </si>
  <si>
    <t>2021年义务教育薄弱环节改善与能力提升补助资金智慧黑板项目</t>
  </si>
  <si>
    <t>完成学校智慧黑板更换，确保加雪设备正常使用</t>
  </si>
  <si>
    <t>安阳市九府幼儿园东区园教育及生活装备购置项目</t>
  </si>
  <si>
    <t xml:space="preserve">
完成幼儿装备购置且质量达标</t>
  </si>
  <si>
    <t>安阳市九府幼儿园配电工程项目</t>
  </si>
  <si>
    <t xml:space="preserve">
完成幼儿园配电工程项目质量达标</t>
  </si>
  <si>
    <t>东风小学智慧黑板购置项目</t>
  </si>
  <si>
    <t>采购智慧黑板配套设备，确保教学设备正常使用</t>
  </si>
  <si>
    <t>明德小学智慧黑板购置项目</t>
  </si>
  <si>
    <t>采购智慧黑板6台及配套设备，确保教学设备正常使用</t>
  </si>
  <si>
    <t>宝莲寺镇二中2021年雨水、污水排放和沥青硬化校园地面项目</t>
  </si>
  <si>
    <t>完成雨水、污水排放和沥青硬化校园地面</t>
  </si>
  <si>
    <t>文泰小学新建厕所、地面硬化及教学楼维修</t>
  </si>
  <si>
    <t>营造文明、美丽的校园环境</t>
  </si>
  <si>
    <t>东风小学课桌课台购置项目</t>
  </si>
  <si>
    <t>保障生源课桌</t>
  </si>
  <si>
    <t>红庙街小学东校区新建综合楼项目</t>
  </si>
  <si>
    <t>增加学位，缓解周边居民入学难问题</t>
  </si>
  <si>
    <t>银鹭小学新建教学楼项目</t>
  </si>
  <si>
    <t>按上级建设要求补齐学校校舍面积</t>
  </si>
  <si>
    <t>银鹭小学新建功能室项目</t>
  </si>
  <si>
    <t>按上级建设要求补齐功能室</t>
  </si>
  <si>
    <t>东南营小学（德隆校区）新建项目前期部分手续</t>
  </si>
  <si>
    <t>南关小学改建西楼、厕所</t>
  </si>
  <si>
    <t>满足学生课间如厕需求</t>
  </si>
  <si>
    <t>三官庙小学校舍改建维修项目</t>
  </si>
  <si>
    <t>为师生创造安全温馨舒适的教学和学习环境</t>
  </si>
  <si>
    <t>东南营小学校舍立面和校园地面维修改造</t>
  </si>
  <si>
    <t>为师生创造安全的学习环境</t>
  </si>
  <si>
    <t>安阳市第一实验小学科艺楼部分功能教室装饰装修项目</t>
  </si>
  <si>
    <t>完成功能教室装饰装修，使其符合使用要求</t>
  </si>
  <si>
    <t>安阳市第一实验小学科艺楼教学器材采购和校园文化建设项目</t>
  </si>
  <si>
    <t>提高我市青少年特长的发展</t>
  </si>
  <si>
    <t>060004</t>
  </si>
  <si>
    <t>安阳市第一实验小学</t>
  </si>
  <si>
    <t>安阳市第一实验小学校史馆、大队部装修项目</t>
  </si>
  <si>
    <t>建造学生德育教育和人文教育的基地</t>
  </si>
  <si>
    <t>060005</t>
  </si>
  <si>
    <t>安阳市东南营小学</t>
  </si>
  <si>
    <t>行政事业费办公设备购置</t>
  </si>
  <si>
    <t>促进信息化学习环境建设</t>
  </si>
  <si>
    <t>060010</t>
  </si>
  <si>
    <t>安阳市北门西小学</t>
  </si>
  <si>
    <t>满足现代化教学需求</t>
  </si>
  <si>
    <t>061001</t>
  </si>
  <si>
    <t>安阳市大院街幼儿园</t>
  </si>
  <si>
    <t>文峰家园分园装备购置项目</t>
  </si>
  <si>
    <t>文峰家园分园维修仓库、门头等项目（农村）</t>
  </si>
  <si>
    <t>预计2021年9月底竣工，为师生创造安全的学习环境育、宜居人文环境的需要</t>
  </si>
  <si>
    <t>064001</t>
  </si>
  <si>
    <t>065001</t>
  </si>
  <si>
    <t xml:space="preserve">  取消药品加成专项补助</t>
  </si>
  <si>
    <t>071001</t>
  </si>
  <si>
    <t>质量技术监督局</t>
  </si>
  <si>
    <t>安全监管和质量强区专项经费</t>
  </si>
  <si>
    <t>完成特种设备安全监管和质量强区建设工作</t>
  </si>
  <si>
    <t>076001</t>
  </si>
  <si>
    <t xml:space="preserve">  智慧督查系统服务费及运行维护费</t>
  </si>
  <si>
    <t>079001</t>
  </si>
  <si>
    <t xml:space="preserve">  义务兵优待金</t>
  </si>
  <si>
    <t xml:space="preserve">  其他优抚资金</t>
  </si>
  <si>
    <t xml:space="preserve">  慰问优抚对象资金</t>
  </si>
  <si>
    <t xml:space="preserve">  农村优抚对象优待金</t>
  </si>
  <si>
    <t xml:space="preserve">  农村籍退役士兵自主就业一次性经济补助金</t>
  </si>
  <si>
    <t xml:space="preserve">  提前下达2021年退役安置补助经费-离退休人员补助经费（中央）</t>
  </si>
  <si>
    <t xml:space="preserve">  提前下达2021年退役安置补助经费-离退休干部服务管理机构经费（中央）</t>
  </si>
  <si>
    <t xml:space="preserve">  提前下达2021年退役安置补助经费-解决部分退役士兵社会保险问题补助经费（中央、省）</t>
  </si>
  <si>
    <t xml:space="preserve">  大学生一次性生活费补助</t>
  </si>
  <si>
    <t xml:space="preserve">  进疆进藏一次性奖励金</t>
  </si>
  <si>
    <t xml:space="preserve">  参试人员体检费用</t>
  </si>
  <si>
    <t xml:space="preserve">  困难退役军人帮扶援助</t>
  </si>
  <si>
    <t xml:space="preserve">  下岗失业转业志愿兵、参战、参试人员生活补助</t>
  </si>
  <si>
    <t xml:space="preserve">  提前下达2021年优抚对象医疗保障经费（中央）</t>
  </si>
  <si>
    <t>080001</t>
  </si>
  <si>
    <t xml:space="preserve">  扶贫干部培训</t>
  </si>
  <si>
    <t>实现各级扶贫干部轮训全覆盖</t>
  </si>
  <si>
    <t xml:space="preserve">  扶贫公务费用</t>
  </si>
  <si>
    <t>下乡开展脱贫攻坚业务指导，配合市扶贫办做好扶贫督导工作</t>
  </si>
  <si>
    <t xml:space="preserve">  扶贫档案整理 </t>
  </si>
  <si>
    <t>促使脱贫攻坚档案数字化、规范化</t>
  </si>
  <si>
    <t xml:space="preserve">  扶贫宣传</t>
  </si>
  <si>
    <t>展现脱贫攻坚成果，讴歌先进典型，努力开创我去脱贫攻坚宣传新局面</t>
  </si>
  <si>
    <t xml:space="preserve">  宝莲寺镇黎元村二支渠南道路硬化工程</t>
  </si>
  <si>
    <t>项目建成后将完善村内基础设施，改善出行环境，方便700余户村民出行。</t>
  </si>
  <si>
    <t xml:space="preserve">  宝莲寺镇皇甫庄村空气能热泵果蔬烘干产业项目</t>
  </si>
  <si>
    <t xml:space="preserve">  扶贫售卖车</t>
  </si>
  <si>
    <t xml:space="preserve">  宝莲寺镇皇甫庄村曙曦种植专业合作社金银花种植示范园项目</t>
  </si>
  <si>
    <t xml:space="preserve">  梨园村梨园春乐农民专业合作社金银花种植项目</t>
  </si>
  <si>
    <t>项目建成后，黎元村村委会以承租方式租赁，年租金按项目建设总投资额的8%收取，每年约2.24万元。租金80%用于公益性岗位工资，20%用于村集体经济发展、带贫企业和合作社的专项奖补。</t>
  </si>
  <si>
    <t xml:space="preserve">  区级财政专项扶贫资金-“雨露计划”职业教育补助</t>
  </si>
  <si>
    <t>081001</t>
  </si>
  <si>
    <t xml:space="preserve">  大气污染防治第三方智慧管控项目经费</t>
  </si>
  <si>
    <t>083001</t>
  </si>
  <si>
    <t xml:space="preserve">  欺诈骗取医疗保障基金行为奖励举报资金</t>
  </si>
  <si>
    <t xml:space="preserve">  城乡医疗救助</t>
  </si>
  <si>
    <t xml:space="preserve">  提前下达2021年医疗救助补助资金</t>
  </si>
  <si>
    <t>086001</t>
  </si>
  <si>
    <t>101001</t>
  </si>
  <si>
    <t>文峰区政府</t>
  </si>
  <si>
    <t>一般债务付息（含手续费9.81万）</t>
  </si>
  <si>
    <t>按时偿付2021年到期利息</t>
  </si>
  <si>
    <t>1</t>
  </si>
  <si>
    <t xml:space="preserve">  CBD公园项目</t>
  </si>
  <si>
    <t>2</t>
  </si>
  <si>
    <t xml:space="preserve">  东风片区棚户区改造安置房项目</t>
  </si>
  <si>
    <t>3</t>
  </si>
  <si>
    <t>4</t>
  </si>
  <si>
    <t>5</t>
  </si>
  <si>
    <t>6</t>
  </si>
  <si>
    <t>025002</t>
  </si>
  <si>
    <t xml:space="preserve">  锦和家园公租房项目</t>
  </si>
  <si>
    <t>7</t>
  </si>
  <si>
    <t>8</t>
  </si>
  <si>
    <t xml:space="preserve">  中华路七个村地块征地和拆迁补偿支出（2020年预拨）</t>
  </si>
  <si>
    <t>9</t>
  </si>
  <si>
    <t xml:space="preserve">  征地补偿费</t>
  </si>
  <si>
    <t xml:space="preserve">  中华路七个城中村改造项目征地补偿费用（2020年预拨）</t>
  </si>
  <si>
    <t xml:space="preserve">  退还安阳投资集团有限公司AT4-3-8-1地块征地补偿费（2020年预拨）</t>
  </si>
  <si>
    <t xml:space="preserve">  中华路七个村大市庄剩余征地费用（2020年预拨）</t>
  </si>
  <si>
    <t xml:space="preserve">  土地出让相关费用</t>
  </si>
  <si>
    <t>完成2021年度土地出让工作</t>
  </si>
  <si>
    <t>全民所有自然资源资产清查</t>
  </si>
  <si>
    <t>全面摸清文峰区所有自然资源资产家底，探索建立全民所有自然资源资产清查统计制度</t>
  </si>
  <si>
    <t>文峰区划拨国有建设用地使用权土地市场指导价制定</t>
  </si>
  <si>
    <t>完成文峰区划拨国有建设用地使用权土地市场指导价制定工作</t>
  </si>
  <si>
    <t xml:space="preserve">  购买宅基地B类复垦券所需资金（2020年预拨）</t>
  </si>
  <si>
    <t xml:space="preserve">  安泰大道（东环路-彰德路）BT项目</t>
  </si>
  <si>
    <t xml:space="preserve">  安泰大道（S301大林线东环路-彰德路）BT项目</t>
  </si>
  <si>
    <t>19</t>
  </si>
  <si>
    <t>安汤新城路网工程安澜大道（彰德路-曙光路）BT项目</t>
  </si>
  <si>
    <t>2.67km的路段内雨污水管道的铺设，路基修筑、水稳层及面层的铺筑，照明设施安装、交通设施的建设</t>
  </si>
  <si>
    <t>20</t>
  </si>
  <si>
    <t>光明路下穿工程和南林高速分离式立交桥工程</t>
  </si>
  <si>
    <t>铺设雨水管道1220米，污水管道904米，电力沟305米，U型槽主车道310米，泵站主体工程及设备安装</t>
  </si>
  <si>
    <t>21</t>
  </si>
  <si>
    <t>安汤新城路网工程平原路（北环大道-羑河南路）BT项目</t>
  </si>
  <si>
    <t>4.33km的路段内雨污水管道的铺设，路基修筑、水稳层及面层的铺筑，照明设施安装、交通设施的建设</t>
  </si>
  <si>
    <t>22</t>
  </si>
  <si>
    <t>锦和家园公租房及东风片区棚户区红外线链接道路（一标段）</t>
  </si>
  <si>
    <t>893m的路段内雨污水管道的铺设，路基修筑、水稳层及面层的铺筑，照明设施安装、交通设施的建设</t>
  </si>
  <si>
    <t>23</t>
  </si>
  <si>
    <t>锦和家园公租房及东风片区棚户区红外线链接道路（二标段）</t>
  </si>
  <si>
    <t>553m的路段内雨污水管道的铺设，路基修筑、水稳层及面层的铺筑，照明设施安装、交通设施的建设</t>
  </si>
  <si>
    <t xml:space="preserve">  新建公厕项目</t>
  </si>
  <si>
    <t xml:space="preserve">  环卫作业车辆购置款</t>
  </si>
  <si>
    <t xml:space="preserve">  安财预{2020]487号 提前下达2021年中央水库移民后期扶持基金</t>
  </si>
  <si>
    <t xml:space="preserve">  提前下达2021年中央集中彩票公益金支持社会福利事业专项资金（孤儿助学）</t>
  </si>
  <si>
    <t>专项债务应付利息</t>
  </si>
  <si>
    <t>文峰区2021年预算项目支出绩效目标明细表（一般公共预算）</t>
    <phoneticPr fontId="15" type="noConversion"/>
  </si>
  <si>
    <t>文峰区2021年预算项目支出绩效目标明细表（政府性基金）</t>
    <phoneticPr fontId="23" type="noConversion"/>
  </si>
  <si>
    <t>文峰区2020年区本级一般公共预算收入完成情况表</t>
    <phoneticPr fontId="15" type="noConversion"/>
  </si>
  <si>
    <t>附件2：</t>
    <phoneticPr fontId="15" type="noConversion"/>
  </si>
  <si>
    <t>附件3：</t>
    <phoneticPr fontId="15" type="noConversion"/>
  </si>
  <si>
    <t>文峰区2020年区本级一般公共预算支出完成情况表</t>
    <phoneticPr fontId="15" type="noConversion"/>
  </si>
  <si>
    <t>附件4：</t>
    <phoneticPr fontId="15" type="noConversion"/>
  </si>
  <si>
    <t>文峰区2020年区本级政府性基金预算收入完成情况表</t>
    <phoneticPr fontId="15" type="noConversion"/>
  </si>
  <si>
    <t>附件5：</t>
    <phoneticPr fontId="15" type="noConversion"/>
  </si>
  <si>
    <t>文峰区2020年区本级政府性基金预算支出完成情况表</t>
    <phoneticPr fontId="15" type="noConversion"/>
  </si>
  <si>
    <t>附件6：</t>
    <phoneticPr fontId="15" type="noConversion"/>
  </si>
  <si>
    <t>文峰区2020年区本级国有资本经营预算收入完成情况表</t>
    <phoneticPr fontId="15" type="noConversion"/>
  </si>
  <si>
    <t>附件7：</t>
    <phoneticPr fontId="15" type="noConversion"/>
  </si>
  <si>
    <t>文峰区2020年区本级国有资本经营预算支出完成情况表</t>
    <phoneticPr fontId="15" type="noConversion"/>
  </si>
  <si>
    <t>附件8：</t>
    <phoneticPr fontId="15" type="noConversion"/>
  </si>
  <si>
    <t>文峰区2021年区本级一般公共预算收入情况表</t>
    <phoneticPr fontId="15" type="noConversion"/>
  </si>
  <si>
    <t>附件9：</t>
    <phoneticPr fontId="15" type="noConversion"/>
  </si>
  <si>
    <t>文峰区2021年区本级一般公共预算支出功能分类情况明细表</t>
    <phoneticPr fontId="15" type="noConversion"/>
  </si>
  <si>
    <t>附件10：</t>
    <phoneticPr fontId="15" type="noConversion"/>
  </si>
  <si>
    <t>文峰区2021年区本级一般公共预算支出经济分类情况明细表</t>
    <phoneticPr fontId="15" type="noConversion"/>
  </si>
  <si>
    <r>
      <t>附件1</t>
    </r>
    <r>
      <rPr>
        <sz val="11"/>
        <rFont val="宋体"/>
        <family val="3"/>
        <charset val="134"/>
        <scheme val="minor"/>
      </rPr>
      <t>1：</t>
    </r>
    <phoneticPr fontId="15" type="noConversion"/>
  </si>
  <si>
    <t>文峰区2021年一般公共预算上级提前告知转移支付明细表</t>
    <phoneticPr fontId="15" type="noConversion"/>
  </si>
  <si>
    <r>
      <t>附件1</t>
    </r>
    <r>
      <rPr>
        <sz val="11"/>
        <color theme="1"/>
        <rFont val="宋体"/>
        <family val="3"/>
        <charset val="134"/>
        <scheme val="minor"/>
      </rPr>
      <t>2：</t>
    </r>
    <phoneticPr fontId="15" type="noConversion"/>
  </si>
  <si>
    <t>文峰区2021年区本级政府性基金预算收入情况表</t>
    <phoneticPr fontId="15" type="noConversion"/>
  </si>
  <si>
    <r>
      <t>附件1</t>
    </r>
    <r>
      <rPr>
        <sz val="11"/>
        <color theme="1"/>
        <rFont val="宋体"/>
        <family val="3"/>
        <charset val="134"/>
        <scheme val="minor"/>
      </rPr>
      <t>3：</t>
    </r>
    <phoneticPr fontId="15" type="noConversion"/>
  </si>
  <si>
    <t>文峰区2021年区本级政府性基金预算支出情况表</t>
    <phoneticPr fontId="15" type="noConversion"/>
  </si>
  <si>
    <r>
      <t>附件1</t>
    </r>
    <r>
      <rPr>
        <sz val="11"/>
        <rFont val="宋体"/>
        <family val="3"/>
        <charset val="134"/>
        <scheme val="minor"/>
      </rPr>
      <t>4：</t>
    </r>
    <phoneticPr fontId="15" type="noConversion"/>
  </si>
  <si>
    <t>文峰区2021年政府性基金预算上级提前告知转移支付明细表</t>
    <phoneticPr fontId="15" type="noConversion"/>
  </si>
  <si>
    <t>附件15：</t>
    <phoneticPr fontId="15" type="noConversion"/>
  </si>
  <si>
    <t>附件16：</t>
    <phoneticPr fontId="23" type="noConversion"/>
  </si>
  <si>
    <t xml:space="preserve">   中华路七个城中村改造安置房项目</t>
  </si>
  <si>
    <t xml:space="preserve">  困难群众救助补助资金</t>
  </si>
  <si>
    <r>
      <t>1、绿化面积完成21.52公顷；2、竣工验收达标率95%；3</t>
    </r>
    <r>
      <rPr>
        <sz val="11"/>
        <color theme="1"/>
        <rFont val="宋体"/>
        <family val="3"/>
        <charset val="134"/>
        <scheme val="minor"/>
      </rPr>
      <t>、当年苗木保存率不低于95%。</t>
    </r>
    <phoneticPr fontId="23" type="noConversion"/>
  </si>
  <si>
    <t>完成目标：1、小区建成安置房套数2200套；2、地上建筑面积274832㎡；3、地下建筑面积58154㎡</t>
    <phoneticPr fontId="2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</si>
</sst>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Red]\-#,##0\ "/>
    <numFmt numFmtId="177" formatCode="0.0_ "/>
    <numFmt numFmtId="178" formatCode="#,##0_);[Red]\(#,##0\)"/>
    <numFmt numFmtId="179" formatCode="0.0_);[Red]\(0.0\)"/>
    <numFmt numFmtId="180" formatCode="0_ "/>
    <numFmt numFmtId="181" formatCode="0.00_);[Red]\(0.00\)"/>
    <numFmt numFmtId="182" formatCode="0.00_);\(0.00\)"/>
  </numFmts>
  <fonts count="31" x14ac:knownFonts="1">
    <font>
      <sz val="11"/>
      <color theme="1"/>
      <name val="宋体"/>
      <charset val="134"/>
      <scheme val="minor"/>
    </font>
    <font>
      <b/>
      <sz val="11"/>
      <name val="宋体"/>
      <family val="3"/>
      <charset val="134"/>
    </font>
    <font>
      <sz val="11"/>
      <name val="宋体"/>
      <family val="3"/>
      <charset val="134"/>
    </font>
    <font>
      <sz val="11"/>
      <name val="宋体"/>
      <family val="3"/>
      <charset val="134"/>
      <scheme val="minor"/>
    </font>
    <font>
      <b/>
      <sz val="11"/>
      <name val="宋体"/>
      <family val="3"/>
      <charset val="134"/>
      <scheme val="minor"/>
    </font>
    <font>
      <b/>
      <sz val="18"/>
      <name val="宋体"/>
      <family val="3"/>
      <charset val="134"/>
      <scheme val="minor"/>
    </font>
    <font>
      <b/>
      <sz val="17"/>
      <color theme="1"/>
      <name val="宋体"/>
      <family val="3"/>
      <charset val="134"/>
      <scheme val="minor"/>
    </font>
    <font>
      <sz val="12"/>
      <name val="宋体"/>
      <family val="3"/>
      <charset val="134"/>
    </font>
    <font>
      <sz val="18"/>
      <name val="方正小标宋简体"/>
      <family val="4"/>
      <charset val="134"/>
    </font>
    <font>
      <b/>
      <sz val="11"/>
      <color rgb="FFFF0000"/>
      <name val="宋体"/>
      <family val="3"/>
      <charset val="134"/>
      <scheme val="minor"/>
    </font>
    <font>
      <b/>
      <sz val="18"/>
      <color indexed="8"/>
      <name val="宋体"/>
      <family val="3"/>
      <charset val="134"/>
      <scheme val="minor"/>
    </font>
    <font>
      <sz val="11"/>
      <color indexed="8"/>
      <name val="宋体"/>
      <family val="3"/>
      <charset val="134"/>
      <scheme val="minor"/>
    </font>
    <font>
      <sz val="11"/>
      <color theme="1"/>
      <name val="宋体"/>
      <family val="3"/>
      <charset val="134"/>
      <scheme val="minor"/>
    </font>
    <font>
      <sz val="9"/>
      <name val="宋体"/>
      <family val="3"/>
      <charset val="134"/>
    </font>
    <font>
      <sz val="10"/>
      <color indexed="8"/>
      <name val="Arial"/>
      <family val="2"/>
    </font>
    <font>
      <sz val="9"/>
      <name val="宋体"/>
      <family val="3"/>
      <charset val="134"/>
      <scheme val="minor"/>
    </font>
    <font>
      <sz val="11"/>
      <color theme="1"/>
      <name val="宋体"/>
      <family val="3"/>
      <charset val="134"/>
    </font>
    <font>
      <sz val="11"/>
      <color theme="1"/>
      <name val="黑体"/>
      <family val="3"/>
      <charset val="134"/>
    </font>
    <font>
      <b/>
      <sz val="9"/>
      <name val="宋体"/>
      <family val="3"/>
      <charset val="134"/>
    </font>
    <font>
      <sz val="9"/>
      <name val="Tahoma"/>
      <family val="2"/>
    </font>
    <font>
      <b/>
      <sz val="11"/>
      <color theme="1"/>
      <name val="宋体"/>
      <family val="3"/>
      <charset val="134"/>
    </font>
    <font>
      <sz val="11"/>
      <color theme="1"/>
      <name val="宋体"/>
      <family val="3"/>
      <charset val="134"/>
      <scheme val="minor"/>
    </font>
    <font>
      <b/>
      <sz val="18"/>
      <color theme="1"/>
      <name val="宋体"/>
      <family val="3"/>
      <charset val="134"/>
    </font>
    <font>
      <sz val="9"/>
      <name val="宋体"/>
      <family val="3"/>
      <charset val="134"/>
      <scheme val="minor"/>
    </font>
    <font>
      <sz val="11"/>
      <name val="宋体"/>
      <family val="3"/>
      <charset val="134"/>
    </font>
    <font>
      <b/>
      <sz val="11"/>
      <name val="宋体"/>
      <family val="3"/>
      <charset val="134"/>
    </font>
    <font>
      <b/>
      <sz val="20"/>
      <color theme="1"/>
      <name val="宋体"/>
      <family val="3"/>
      <charset val="134"/>
    </font>
    <font>
      <sz val="11"/>
      <name val="宋体"/>
      <family val="3"/>
      <charset val="134"/>
      <scheme val="minor"/>
    </font>
    <font>
      <b/>
      <sz val="18"/>
      <color indexed="8"/>
      <name val="宋体"/>
      <family val="3"/>
      <charset val="134"/>
      <scheme val="minor"/>
    </font>
    <font>
      <b/>
      <sz val="18"/>
      <name val="宋体"/>
      <family val="3"/>
      <charset val="134"/>
      <scheme val="minor"/>
    </font>
    <font>
      <b/>
      <sz val="17"/>
      <color theme="1"/>
      <name val="宋体"/>
      <family val="3"/>
      <charset val="134"/>
      <scheme val="minor"/>
    </font>
  </fonts>
  <fills count="3">
    <fill>
      <patternFill patternType="none"/>
    </fill>
    <fill>
      <patternFill patternType="gray125"/>
    </fill>
    <fill>
      <patternFill patternType="solid">
        <fgColor theme="0"/>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13">
    <xf numFmtId="0" fontId="0" fillId="0" borderId="0">
      <alignment vertical="center"/>
    </xf>
    <xf numFmtId="0" fontId="12" fillId="0" borderId="0">
      <alignment vertical="center"/>
    </xf>
    <xf numFmtId="0" fontId="7" fillId="0" borderId="0">
      <alignment vertical="center"/>
    </xf>
    <xf numFmtId="9" fontId="7" fillId="0" borderId="0" applyFont="0" applyFill="0" applyBorder="0" applyAlignment="0" applyProtection="0">
      <alignment vertical="center"/>
    </xf>
    <xf numFmtId="0" fontId="7" fillId="0" borderId="0"/>
    <xf numFmtId="0" fontId="7" fillId="0" borderId="0"/>
    <xf numFmtId="0" fontId="7" fillId="0" borderId="0"/>
    <xf numFmtId="0" fontId="7" fillId="0" borderId="0">
      <alignment vertical="center"/>
    </xf>
    <xf numFmtId="0" fontId="13" fillId="0" borderId="0"/>
    <xf numFmtId="0" fontId="7" fillId="0" borderId="0">
      <alignment vertical="center"/>
    </xf>
    <xf numFmtId="0" fontId="14" fillId="0" borderId="0"/>
    <xf numFmtId="0" fontId="7" fillId="0" borderId="0"/>
    <xf numFmtId="0" fontId="7" fillId="0" borderId="0"/>
  </cellStyleXfs>
  <cellXfs count="274">
    <xf numFmtId="0" fontId="0" fillId="0" borderId="0" xfId="0">
      <alignment vertical="center"/>
    </xf>
    <xf numFmtId="0" fontId="3" fillId="0" borderId="0" xfId="11" applyFont="1" applyFill="1" applyBorder="1"/>
    <xf numFmtId="0" fontId="4" fillId="0" borderId="0" xfId="11" applyFont="1" applyFill="1"/>
    <xf numFmtId="0" fontId="4" fillId="0" borderId="0" xfId="11" applyFont="1" applyFill="1" applyAlignment="1">
      <alignment vertical="center" wrapText="1"/>
    </xf>
    <xf numFmtId="0" fontId="3" fillId="0" borderId="0" xfId="11" applyFont="1" applyFill="1" applyAlignment="1">
      <alignment vertical="center" wrapText="1"/>
    </xf>
    <xf numFmtId="0" fontId="3" fillId="0" borderId="0" xfId="11" applyFont="1" applyFill="1" applyAlignment="1">
      <alignment horizontal="center"/>
    </xf>
    <xf numFmtId="0" fontId="3" fillId="0" borderId="0" xfId="11" applyFont="1" applyFill="1"/>
    <xf numFmtId="0" fontId="3" fillId="0" borderId="0" xfId="11" applyFont="1" applyFill="1" applyBorder="1" applyAlignment="1">
      <alignment horizontal="center" vertical="center"/>
    </xf>
    <xf numFmtId="0" fontId="3" fillId="0" borderId="0" xfId="11" applyFont="1" applyFill="1" applyBorder="1" applyAlignment="1">
      <alignment horizontal="right" vertical="center"/>
    </xf>
    <xf numFmtId="0" fontId="4" fillId="0" borderId="2" xfId="11" applyFont="1" applyFill="1" applyBorder="1" applyAlignment="1">
      <alignment horizontal="center" vertical="center" wrapText="1"/>
    </xf>
    <xf numFmtId="0" fontId="4" fillId="0" borderId="2" xfId="11" applyFont="1" applyFill="1" applyBorder="1" applyAlignment="1">
      <alignment horizontal="left" vertical="center" wrapText="1"/>
    </xf>
    <xf numFmtId="0" fontId="4" fillId="0" borderId="2" xfId="10" applyNumberFormat="1" applyFont="1" applyFill="1" applyBorder="1" applyAlignment="1">
      <alignment horizontal="center" vertical="center" shrinkToFit="1"/>
    </xf>
    <xf numFmtId="0" fontId="3" fillId="0" borderId="2" xfId="11" applyFont="1" applyFill="1" applyBorder="1" applyAlignment="1">
      <alignment horizontal="center" vertical="center" wrapText="1"/>
    </xf>
    <xf numFmtId="49" fontId="3" fillId="0" borderId="2" xfId="10" applyNumberFormat="1" applyFont="1" applyFill="1" applyBorder="1" applyAlignment="1">
      <alignment horizontal="left" vertical="center" wrapText="1" shrinkToFit="1"/>
    </xf>
    <xf numFmtId="0" fontId="3" fillId="0" borderId="2" xfId="10" applyNumberFormat="1" applyFont="1" applyFill="1" applyBorder="1" applyAlignment="1">
      <alignment horizontal="center" vertical="center" wrapText="1" shrinkToFit="1"/>
    </xf>
    <xf numFmtId="49" fontId="3" fillId="0" borderId="2" xfId="10" applyNumberFormat="1" applyFont="1" applyFill="1" applyBorder="1" applyAlignment="1">
      <alignment horizontal="center" vertical="center" wrapText="1" shrinkToFit="1"/>
    </xf>
    <xf numFmtId="0" fontId="3" fillId="0" borderId="0" xfId="0" applyFont="1" applyFill="1" applyAlignment="1">
      <alignment vertical="center"/>
    </xf>
    <xf numFmtId="0" fontId="0" fillId="0" borderId="0" xfId="0" applyFont="1" applyFill="1" applyAlignment="1">
      <alignment vertical="center"/>
    </xf>
    <xf numFmtId="176" fontId="0" fillId="0" borderId="0" xfId="0" applyNumberFormat="1" applyFont="1" applyFill="1" applyAlignment="1">
      <alignment horizontal="center" vertical="center"/>
    </xf>
    <xf numFmtId="0" fontId="0" fillId="0" borderId="0" xfId="0" applyFont="1" applyFill="1" applyAlignment="1">
      <alignment horizontal="center" vertical="center"/>
    </xf>
    <xf numFmtId="0" fontId="0" fillId="0" borderId="0" xfId="0" applyFont="1" applyFill="1" applyAlignment="1">
      <alignment horizontal="right" vertical="center"/>
    </xf>
    <xf numFmtId="0" fontId="4" fillId="0" borderId="2" xfId="0" applyFont="1" applyFill="1" applyBorder="1" applyAlignment="1">
      <alignment horizontal="center" vertical="center"/>
    </xf>
    <xf numFmtId="176" fontId="4" fillId="0" borderId="2"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xf>
    <xf numFmtId="0" fontId="4" fillId="0" borderId="2" xfId="0" applyFont="1" applyFill="1" applyBorder="1" applyAlignment="1">
      <alignment horizontal="center" vertical="center" wrapText="1"/>
    </xf>
    <xf numFmtId="3" fontId="3" fillId="0" borderId="2" xfId="0" applyNumberFormat="1" applyFont="1" applyFill="1" applyBorder="1" applyAlignment="1" applyProtection="1">
      <alignment vertical="center"/>
    </xf>
    <xf numFmtId="176" fontId="3" fillId="0" borderId="2" xfId="0" applyNumberFormat="1" applyFont="1" applyFill="1" applyBorder="1" applyAlignment="1">
      <alignment horizontal="center" vertical="center"/>
    </xf>
    <xf numFmtId="177" fontId="3" fillId="0" borderId="2" xfId="0" applyNumberFormat="1" applyFont="1" applyFill="1" applyBorder="1" applyAlignment="1">
      <alignment horizontal="center" vertical="center"/>
    </xf>
    <xf numFmtId="3" fontId="3" fillId="2" borderId="2" xfId="0" applyNumberFormat="1" applyFont="1" applyFill="1" applyBorder="1" applyAlignment="1" applyProtection="1">
      <alignment horizontal="left" vertical="center"/>
    </xf>
    <xf numFmtId="3" fontId="3" fillId="0" borderId="2" xfId="0" applyNumberFormat="1" applyFont="1" applyFill="1" applyBorder="1" applyAlignment="1" applyProtection="1">
      <alignment horizontal="left" vertical="center"/>
    </xf>
    <xf numFmtId="0" fontId="3" fillId="0" borderId="2" xfId="0" applyFont="1" applyBorder="1" applyAlignment="1">
      <alignment horizontal="left" vertical="center"/>
    </xf>
    <xf numFmtId="3" fontId="3" fillId="2" borderId="2" xfId="0" applyNumberFormat="1" applyFont="1" applyFill="1" applyBorder="1" applyAlignment="1" applyProtection="1">
      <alignment vertical="center"/>
    </xf>
    <xf numFmtId="0" fontId="3" fillId="0" borderId="2" xfId="9" applyFont="1" applyFill="1" applyBorder="1" applyAlignment="1">
      <alignment vertical="center" wrapText="1"/>
    </xf>
    <xf numFmtId="176" fontId="0" fillId="0" borderId="2" xfId="0" applyNumberFormat="1" applyFont="1" applyFill="1" applyBorder="1" applyAlignment="1">
      <alignment horizontal="center" vertical="center"/>
    </xf>
    <xf numFmtId="0" fontId="4" fillId="0" borderId="2" xfId="0" applyFont="1" applyFill="1" applyBorder="1" applyAlignment="1">
      <alignment horizontal="distributed" vertical="center"/>
    </xf>
    <xf numFmtId="0" fontId="4" fillId="0" borderId="0" xfId="0" applyFont="1" applyFill="1" applyAlignment="1">
      <alignment vertical="center"/>
    </xf>
    <xf numFmtId="176" fontId="0" fillId="0" borderId="0" xfId="0" applyNumberFormat="1" applyFont="1" applyFill="1" applyAlignment="1">
      <alignment horizontal="right" vertical="center"/>
    </xf>
    <xf numFmtId="176" fontId="0" fillId="0" borderId="0" xfId="0" applyNumberFormat="1" applyFont="1" applyFill="1" applyAlignment="1">
      <alignment vertical="center"/>
    </xf>
    <xf numFmtId="0" fontId="4" fillId="0" borderId="2" xfId="8" applyFont="1" applyFill="1" applyBorder="1" applyAlignment="1">
      <alignment horizontal="center" vertical="center" wrapText="1" shrinkToFit="1"/>
    </xf>
    <xf numFmtId="0" fontId="3" fillId="0" borderId="2" xfId="0" applyFont="1" applyFill="1" applyBorder="1" applyAlignment="1">
      <alignment horizontal="center" vertical="center"/>
    </xf>
    <xf numFmtId="176" fontId="3" fillId="0" borderId="2" xfId="0" applyNumberFormat="1" applyFont="1" applyFill="1" applyBorder="1" applyAlignment="1" applyProtection="1">
      <alignment horizontal="center" vertical="center"/>
    </xf>
    <xf numFmtId="176" fontId="3" fillId="0" borderId="0" xfId="0" applyNumberFormat="1" applyFont="1" applyFill="1" applyAlignment="1">
      <alignment horizontal="right" vertical="center"/>
    </xf>
    <xf numFmtId="176" fontId="3" fillId="0" borderId="0" xfId="0" applyNumberFormat="1" applyFont="1" applyFill="1" applyAlignment="1">
      <alignment vertical="center"/>
    </xf>
    <xf numFmtId="0" fontId="4" fillId="0" borderId="0" xfId="11" applyFont="1" applyFill="1" applyAlignment="1">
      <alignment vertical="center"/>
    </xf>
    <xf numFmtId="0" fontId="3" fillId="0" borderId="0" xfId="11" applyFont="1" applyFill="1" applyAlignment="1">
      <alignment vertical="center"/>
    </xf>
    <xf numFmtId="0" fontId="3" fillId="0" borderId="0" xfId="11" applyFont="1" applyFill="1" applyAlignment="1">
      <alignment horizontal="left"/>
    </xf>
    <xf numFmtId="49" fontId="3" fillId="0" borderId="0" xfId="11" applyNumberFormat="1" applyFont="1" applyFill="1" applyAlignment="1">
      <alignment horizontal="center"/>
    </xf>
    <xf numFmtId="0" fontId="3" fillId="0" borderId="0" xfId="11" applyFont="1" applyFill="1" applyAlignment="1">
      <alignment horizontal="center" vertical="center"/>
    </xf>
    <xf numFmtId="0" fontId="3" fillId="0" borderId="0" xfId="11" applyFont="1" applyFill="1" applyBorder="1" applyAlignment="1">
      <alignment horizontal="left" vertical="center"/>
    </xf>
    <xf numFmtId="49" fontId="3" fillId="0" borderId="0" xfId="11" applyNumberFormat="1" applyFont="1" applyFill="1" applyBorder="1" applyAlignment="1">
      <alignment horizontal="center"/>
    </xf>
    <xf numFmtId="0" fontId="4" fillId="0" borderId="2" xfId="0" applyFont="1" applyFill="1" applyBorder="1" applyAlignment="1">
      <alignment horizontal="center" vertical="center" shrinkToFit="1"/>
    </xf>
    <xf numFmtId="49" fontId="4" fillId="0" borderId="2" xfId="0" applyNumberFormat="1" applyFont="1" applyFill="1" applyBorder="1" applyAlignment="1">
      <alignment horizontal="center" vertical="center" shrinkToFit="1"/>
    </xf>
    <xf numFmtId="0" fontId="4" fillId="0" borderId="2" xfId="11" applyFont="1" applyFill="1" applyBorder="1" applyAlignment="1">
      <alignment horizontal="center" vertical="center"/>
    </xf>
    <xf numFmtId="0" fontId="4" fillId="0" borderId="2" xfId="11" applyNumberFormat="1" applyFont="1" applyFill="1" applyBorder="1" applyAlignment="1">
      <alignment horizontal="center" vertical="center"/>
    </xf>
    <xf numFmtId="0" fontId="3" fillId="0" borderId="2" xfId="11" applyFont="1" applyFill="1" applyBorder="1" applyAlignment="1">
      <alignment horizontal="center" vertical="center"/>
    </xf>
    <xf numFmtId="0" fontId="3" fillId="0" borderId="2" xfId="0" applyFont="1" applyFill="1" applyBorder="1" applyAlignment="1">
      <alignment horizontal="center" vertical="center" wrapText="1" shrinkToFit="1"/>
    </xf>
    <xf numFmtId="0" fontId="3" fillId="0" borderId="2" xfId="11" applyFont="1" applyFill="1" applyBorder="1" applyAlignment="1">
      <alignment horizontal="left" vertical="center" wrapText="1"/>
    </xf>
    <xf numFmtId="0" fontId="3" fillId="0" borderId="0" xfId="11" applyFont="1" applyFill="1" applyAlignment="1">
      <alignment horizontal="left" vertical="center"/>
    </xf>
    <xf numFmtId="49" fontId="3" fillId="0" borderId="0" xfId="11" applyNumberFormat="1" applyFont="1" applyFill="1" applyAlignment="1">
      <alignment horizontal="center" vertical="center"/>
    </xf>
    <xf numFmtId="0" fontId="0" fillId="0" borderId="0" xfId="0" applyFont="1" applyFill="1">
      <alignment vertical="center"/>
    </xf>
    <xf numFmtId="0" fontId="3" fillId="0" borderId="0" xfId="0" applyFont="1" applyFill="1">
      <alignment vertical="center"/>
    </xf>
    <xf numFmtId="0" fontId="0" fillId="0" borderId="0" xfId="0" applyFont="1">
      <alignment vertical="center"/>
    </xf>
    <xf numFmtId="49" fontId="0" fillId="0" borderId="0" xfId="0" applyNumberFormat="1" applyFont="1">
      <alignment vertical="center"/>
    </xf>
    <xf numFmtId="0" fontId="3" fillId="0" borderId="2" xfId="0" applyFont="1" applyBorder="1" applyAlignment="1">
      <alignment horizontal="center" vertical="center" wrapText="1"/>
    </xf>
    <xf numFmtId="49" fontId="3" fillId="0" borderId="2" xfId="0" applyNumberFormat="1"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0" fontId="3" fillId="0" borderId="2" xfId="0" applyNumberFormat="1" applyFont="1" applyFill="1" applyBorder="1" applyAlignment="1">
      <alignment horizontal="left" vertical="center" wrapText="1"/>
    </xf>
    <xf numFmtId="178" fontId="3" fillId="0" borderId="2" xfId="0" applyNumberFormat="1" applyFont="1" applyFill="1" applyBorder="1" applyAlignment="1">
      <alignment horizontal="center" vertical="center" wrapText="1"/>
    </xf>
    <xf numFmtId="179" fontId="0" fillId="0" borderId="0" xfId="0" applyNumberFormat="1" applyFont="1" applyFill="1" applyAlignment="1">
      <alignment horizontal="center" vertical="center"/>
    </xf>
    <xf numFmtId="0" fontId="3" fillId="0" borderId="2" xfId="0" applyFont="1" applyFill="1" applyBorder="1" applyAlignment="1">
      <alignment vertical="center"/>
    </xf>
    <xf numFmtId="180" fontId="3" fillId="0" borderId="2" xfId="0" applyNumberFormat="1" applyFont="1" applyFill="1" applyBorder="1" applyAlignment="1" applyProtection="1">
      <alignment horizontal="left" vertical="center"/>
      <protection locked="0"/>
    </xf>
    <xf numFmtId="177" fontId="3" fillId="0" borderId="2" xfId="0" applyNumberFormat="1" applyFont="1" applyFill="1" applyBorder="1" applyAlignment="1" applyProtection="1">
      <alignment horizontal="left" vertical="center"/>
      <protection locked="0"/>
    </xf>
    <xf numFmtId="180" fontId="3" fillId="0" borderId="4" xfId="0" applyNumberFormat="1" applyFont="1" applyFill="1" applyBorder="1" applyAlignment="1" applyProtection="1">
      <alignment horizontal="left" vertical="center"/>
      <protection locked="0"/>
    </xf>
    <xf numFmtId="177" fontId="3" fillId="0" borderId="4" xfId="0" applyNumberFormat="1" applyFont="1" applyFill="1" applyBorder="1" applyAlignment="1" applyProtection="1">
      <alignment horizontal="left" vertical="center"/>
      <protection locked="0"/>
    </xf>
    <xf numFmtId="0" fontId="3" fillId="0" borderId="4" xfId="0" applyFont="1" applyFill="1" applyBorder="1" applyAlignment="1">
      <alignment vertical="center"/>
    </xf>
    <xf numFmtId="176" fontId="3" fillId="0" borderId="2" xfId="0" applyNumberFormat="1" applyFont="1" applyFill="1" applyBorder="1" applyAlignment="1" applyProtection="1">
      <alignment horizontal="center" vertical="center"/>
      <protection locked="0"/>
    </xf>
    <xf numFmtId="0" fontId="3" fillId="0" borderId="2" xfId="0" applyFont="1" applyFill="1" applyBorder="1" applyAlignment="1">
      <alignment horizontal="left" vertical="center"/>
    </xf>
    <xf numFmtId="0" fontId="3" fillId="0" borderId="6" xfId="0" applyFont="1" applyFill="1" applyBorder="1" applyAlignment="1">
      <alignment vertical="center"/>
    </xf>
    <xf numFmtId="0" fontId="3" fillId="0" borderId="2" xfId="0" applyFont="1" applyFill="1" applyBorder="1" applyAlignment="1">
      <alignment vertical="center" wrapText="1"/>
    </xf>
    <xf numFmtId="176" fontId="3" fillId="0" borderId="2" xfId="0" applyNumberFormat="1" applyFont="1" applyFill="1" applyBorder="1" applyAlignment="1">
      <alignment horizontal="center" vertical="center" wrapText="1"/>
    </xf>
    <xf numFmtId="0" fontId="1" fillId="0" borderId="0" xfId="8" applyFont="1" applyFill="1" applyBorder="1" applyAlignment="1">
      <alignment horizontal="center" shrinkToFit="1"/>
    </xf>
    <xf numFmtId="0" fontId="1" fillId="0" borderId="0" xfId="8" applyFont="1"/>
    <xf numFmtId="0" fontId="2" fillId="0" borderId="0" xfId="8" applyFont="1"/>
    <xf numFmtId="0" fontId="7" fillId="0" borderId="0" xfId="8" applyFont="1"/>
    <xf numFmtId="178" fontId="7" fillId="0" borderId="0" xfId="8" applyNumberFormat="1" applyFont="1" applyFill="1"/>
    <xf numFmtId="0" fontId="7" fillId="0" borderId="0" xfId="8" applyFont="1" applyFill="1"/>
    <xf numFmtId="0" fontId="8" fillId="0" borderId="0" xfId="0" applyFont="1" applyFill="1" applyAlignment="1">
      <alignment vertical="center"/>
    </xf>
    <xf numFmtId="178" fontId="0" fillId="0" borderId="0" xfId="0" applyNumberFormat="1" applyFont="1" applyFill="1" applyAlignment="1">
      <alignment vertical="center"/>
    </xf>
    <xf numFmtId="178" fontId="0" fillId="0" borderId="0" xfId="0" applyNumberFormat="1" applyFont="1" applyFill="1" applyAlignment="1">
      <alignment horizontal="center" vertical="center"/>
    </xf>
    <xf numFmtId="0" fontId="1" fillId="0" borderId="2" xfId="8" applyFont="1" applyFill="1" applyBorder="1" applyAlignment="1">
      <alignment horizontal="center" vertical="center" shrinkToFit="1"/>
    </xf>
    <xf numFmtId="178" fontId="1" fillId="0" borderId="2" xfId="8" applyNumberFormat="1" applyFont="1" applyFill="1" applyBorder="1" applyAlignment="1">
      <alignment horizontal="center" vertical="center" wrapText="1" shrinkToFit="1"/>
    </xf>
    <xf numFmtId="0" fontId="1" fillId="0" borderId="2" xfId="8" applyFont="1" applyFill="1" applyBorder="1" applyAlignment="1">
      <alignment horizontal="center" vertical="center" wrapText="1" shrinkToFit="1"/>
    </xf>
    <xf numFmtId="0" fontId="1" fillId="0" borderId="2" xfId="8" applyFont="1" applyFill="1" applyBorder="1" applyAlignment="1">
      <alignment vertical="center"/>
    </xf>
    <xf numFmtId="178" fontId="1" fillId="0" borderId="2" xfId="8" applyNumberFormat="1" applyFont="1" applyFill="1" applyBorder="1" applyAlignment="1">
      <alignment horizontal="center" vertical="center"/>
    </xf>
    <xf numFmtId="177" fontId="1" fillId="0" borderId="2" xfId="8" applyNumberFormat="1" applyFont="1" applyFill="1" applyBorder="1" applyAlignment="1">
      <alignment horizontal="center" vertical="center"/>
    </xf>
    <xf numFmtId="0" fontId="2" fillId="0" borderId="2" xfId="8" applyFont="1" applyFill="1" applyBorder="1" applyAlignment="1">
      <alignment vertical="center"/>
    </xf>
    <xf numFmtId="178" fontId="2" fillId="0" borderId="2" xfId="8" applyNumberFormat="1" applyFont="1" applyFill="1" applyBorder="1" applyAlignment="1">
      <alignment horizontal="center" vertical="center"/>
    </xf>
    <xf numFmtId="177" fontId="2" fillId="0" borderId="2" xfId="8" applyNumberFormat="1" applyFont="1" applyFill="1" applyBorder="1" applyAlignment="1">
      <alignment horizontal="center" vertical="center"/>
    </xf>
    <xf numFmtId="178" fontId="0" fillId="0" borderId="2" xfId="0" applyNumberFormat="1" applyFont="1" applyFill="1" applyBorder="1" applyAlignment="1">
      <alignment horizontal="center" vertical="center"/>
    </xf>
    <xf numFmtId="0" fontId="7" fillId="0" borderId="5" xfId="8" applyFont="1" applyBorder="1" applyAlignment="1"/>
    <xf numFmtId="178" fontId="7" fillId="0" borderId="5" xfId="8" applyNumberFormat="1" applyFont="1" applyFill="1" applyBorder="1" applyAlignment="1"/>
    <xf numFmtId="0" fontId="7" fillId="0" borderId="5" xfId="8" applyFont="1" applyFill="1" applyBorder="1" applyAlignment="1"/>
    <xf numFmtId="0" fontId="4" fillId="0" borderId="2" xfId="8" applyFont="1" applyFill="1" applyBorder="1" applyAlignment="1">
      <alignment vertical="center"/>
    </xf>
    <xf numFmtId="3" fontId="4" fillId="0" borderId="2" xfId="8" applyNumberFormat="1" applyFont="1" applyFill="1" applyBorder="1" applyAlignment="1">
      <alignment horizontal="center" vertical="center" wrapText="1" shrinkToFit="1"/>
    </xf>
    <xf numFmtId="177" fontId="4" fillId="0" borderId="2" xfId="8" applyNumberFormat="1" applyFont="1" applyFill="1" applyBorder="1" applyAlignment="1">
      <alignment horizontal="center" vertical="center" wrapText="1" shrinkToFit="1"/>
    </xf>
    <xf numFmtId="0" fontId="3" fillId="0" borderId="2" xfId="0" applyNumberFormat="1" applyFont="1" applyFill="1" applyBorder="1" applyAlignment="1" applyProtection="1">
      <alignment vertical="center"/>
    </xf>
    <xf numFmtId="3" fontId="3" fillId="0" borderId="2" xfId="0" applyNumberFormat="1" applyFont="1" applyFill="1" applyBorder="1" applyAlignment="1" applyProtection="1">
      <alignment horizontal="center" vertical="center"/>
    </xf>
    <xf numFmtId="0" fontId="0" fillId="0" borderId="2" xfId="0" applyFont="1" applyFill="1" applyBorder="1" applyAlignment="1">
      <alignment horizontal="center" vertical="center"/>
    </xf>
    <xf numFmtId="0" fontId="3" fillId="0" borderId="2" xfId="6" applyFont="1" applyFill="1" applyBorder="1" applyAlignment="1">
      <alignment horizontal="center" vertical="center"/>
    </xf>
    <xf numFmtId="0" fontId="3" fillId="0" borderId="0" xfId="0" applyFont="1" applyFill="1" applyAlignment="1">
      <alignment horizontal="center" vertical="center"/>
    </xf>
    <xf numFmtId="0" fontId="9" fillId="0" borderId="0" xfId="0" applyFont="1" applyFill="1" applyAlignment="1">
      <alignment vertical="center"/>
    </xf>
    <xf numFmtId="0" fontId="4" fillId="0" borderId="0" xfId="0" applyFont="1" applyAlignment="1">
      <alignment vertical="center"/>
    </xf>
    <xf numFmtId="0" fontId="3" fillId="0" borderId="2" xfId="0" applyFont="1" applyBorder="1" applyAlignment="1">
      <alignment horizontal="center" vertical="center"/>
    </xf>
    <xf numFmtId="0" fontId="0" fillId="2" borderId="2" xfId="0" applyFont="1" applyFill="1" applyBorder="1" applyAlignment="1">
      <alignment horizontal="center" vertical="center"/>
    </xf>
    <xf numFmtId="0" fontId="3" fillId="2" borderId="2" xfId="0" applyFont="1" applyFill="1" applyBorder="1" applyAlignment="1">
      <alignment horizontal="center" vertical="center"/>
    </xf>
    <xf numFmtId="0" fontId="4" fillId="0" borderId="0" xfId="0" applyFont="1" applyFill="1" applyAlignment="1">
      <alignment horizontal="right" vertical="center"/>
    </xf>
    <xf numFmtId="0" fontId="3" fillId="0" borderId="0" xfId="0" applyFont="1" applyFill="1" applyAlignment="1">
      <alignment horizontal="right" vertical="center"/>
    </xf>
    <xf numFmtId="176" fontId="4" fillId="0" borderId="2" xfId="8" applyNumberFormat="1" applyFont="1" applyFill="1" applyBorder="1" applyAlignment="1">
      <alignment horizontal="center" vertical="center" wrapText="1" shrinkToFit="1"/>
    </xf>
    <xf numFmtId="176" fontId="3" fillId="0" borderId="2" xfId="0" applyNumberFormat="1" applyFont="1" applyFill="1" applyBorder="1" applyAlignment="1" applyProtection="1">
      <alignment vertical="center"/>
    </xf>
    <xf numFmtId="177" fontId="3" fillId="0" borderId="2" xfId="8" applyNumberFormat="1" applyFont="1" applyFill="1" applyBorder="1" applyAlignment="1">
      <alignment horizontal="center" vertical="center" wrapText="1" shrinkToFit="1"/>
    </xf>
    <xf numFmtId="176" fontId="3" fillId="0" borderId="2" xfId="6" applyNumberFormat="1" applyFont="1" applyFill="1" applyBorder="1" applyAlignment="1">
      <alignment horizontal="center" vertical="center"/>
    </xf>
    <xf numFmtId="176" fontId="3" fillId="0" borderId="0" xfId="0" applyNumberFormat="1" applyFont="1" applyFill="1" applyAlignment="1">
      <alignment horizontal="center" vertical="center"/>
    </xf>
    <xf numFmtId="178" fontId="0" fillId="0" borderId="0" xfId="0" applyNumberFormat="1" applyFont="1" applyFill="1" applyAlignment="1">
      <alignment horizontal="right" vertical="center"/>
    </xf>
    <xf numFmtId="178" fontId="4" fillId="0" borderId="2" xfId="8" applyNumberFormat="1" applyFont="1" applyFill="1" applyBorder="1" applyAlignment="1">
      <alignment horizontal="center" vertical="center" wrapText="1" shrinkToFit="1"/>
    </xf>
    <xf numFmtId="178" fontId="3" fillId="0" borderId="2" xfId="0" applyNumberFormat="1" applyFont="1" applyFill="1" applyBorder="1" applyAlignment="1" applyProtection="1">
      <alignment horizontal="center" vertical="center"/>
    </xf>
    <xf numFmtId="178" fontId="3" fillId="0" borderId="2" xfId="0" applyNumberFormat="1" applyFont="1" applyFill="1" applyBorder="1" applyAlignment="1">
      <alignment horizontal="center" vertical="center"/>
    </xf>
    <xf numFmtId="178" fontId="3" fillId="0" borderId="2" xfId="0" applyNumberFormat="1" applyFont="1" applyBorder="1" applyAlignment="1">
      <alignment horizontal="center" vertical="center"/>
    </xf>
    <xf numFmtId="178" fontId="0" fillId="2" borderId="2" xfId="0" applyNumberFormat="1" applyFont="1" applyFill="1" applyBorder="1" applyAlignment="1">
      <alignment horizontal="center" vertical="center"/>
    </xf>
    <xf numFmtId="178" fontId="3" fillId="0" borderId="2" xfId="6" applyNumberFormat="1" applyFont="1" applyFill="1" applyBorder="1" applyAlignment="1">
      <alignment horizontal="center" vertical="center"/>
    </xf>
    <xf numFmtId="178" fontId="3" fillId="0" borderId="0" xfId="0" applyNumberFormat="1" applyFont="1" applyFill="1" applyAlignment="1">
      <alignment horizontal="right" vertical="center"/>
    </xf>
    <xf numFmtId="178" fontId="3" fillId="0" borderId="0" xfId="0" applyNumberFormat="1" applyFont="1" applyFill="1" applyAlignment="1">
      <alignment vertical="center"/>
    </xf>
    <xf numFmtId="0" fontId="4" fillId="0" borderId="0" xfId="0" applyFont="1" applyFill="1" applyAlignment="1">
      <alignment horizontal="center" vertical="center"/>
    </xf>
    <xf numFmtId="0" fontId="3" fillId="0" borderId="0" xfId="2" applyFont="1" applyFill="1" applyBorder="1">
      <alignment vertical="center"/>
    </xf>
    <xf numFmtId="1" fontId="3" fillId="0" borderId="0" xfId="2" applyNumberFormat="1" applyFont="1" applyFill="1" applyBorder="1">
      <alignment vertical="center"/>
    </xf>
    <xf numFmtId="176" fontId="3" fillId="0" borderId="0" xfId="2" applyNumberFormat="1" applyFont="1" applyFill="1" applyBorder="1" applyAlignment="1">
      <alignment horizontal="center" vertical="center"/>
    </xf>
    <xf numFmtId="177" fontId="3" fillId="0" borderId="0" xfId="2" applyNumberFormat="1" applyFont="1" applyFill="1" applyBorder="1">
      <alignment vertical="center"/>
    </xf>
    <xf numFmtId="177" fontId="3" fillId="0" borderId="0" xfId="2" applyNumberFormat="1" applyFont="1" applyFill="1" applyBorder="1" applyAlignment="1">
      <alignment horizontal="right" vertical="center"/>
    </xf>
    <xf numFmtId="1" fontId="4" fillId="0" borderId="2" xfId="2" applyNumberFormat="1" applyFont="1" applyFill="1" applyBorder="1" applyAlignment="1">
      <alignment horizontal="center" vertical="center" wrapText="1"/>
    </xf>
    <xf numFmtId="177" fontId="4" fillId="0" borderId="0" xfId="2" applyNumberFormat="1" applyFont="1" applyFill="1" applyBorder="1" applyAlignment="1">
      <alignment horizontal="center" vertical="center" wrapText="1"/>
    </xf>
    <xf numFmtId="177" fontId="4" fillId="0" borderId="2" xfId="2" applyNumberFormat="1" applyFont="1" applyFill="1" applyBorder="1" applyAlignment="1">
      <alignment horizontal="center" vertical="center" wrapText="1"/>
    </xf>
    <xf numFmtId="177" fontId="4" fillId="0" borderId="2" xfId="2" applyNumberFormat="1" applyFont="1" applyFill="1" applyBorder="1" applyAlignment="1">
      <alignment horizontal="center" vertical="center"/>
    </xf>
    <xf numFmtId="177" fontId="3" fillId="0" borderId="2" xfId="2" applyNumberFormat="1" applyFont="1" applyFill="1" applyBorder="1" applyAlignment="1">
      <alignment horizontal="center" vertical="center" wrapText="1"/>
    </xf>
    <xf numFmtId="177" fontId="3" fillId="0" borderId="2" xfId="2" applyNumberFormat="1" applyFont="1" applyFill="1" applyBorder="1" applyAlignment="1">
      <alignment horizontal="center" vertical="center"/>
    </xf>
    <xf numFmtId="1" fontId="3" fillId="0" borderId="0" xfId="2" applyNumberFormat="1" applyFont="1" applyFill="1" applyBorder="1" applyAlignment="1">
      <alignment vertical="center"/>
    </xf>
    <xf numFmtId="0" fontId="3" fillId="0" borderId="0" xfId="2" applyFont="1" applyFill="1" applyBorder="1" applyAlignment="1">
      <alignment vertical="center" wrapText="1"/>
    </xf>
    <xf numFmtId="0" fontId="3" fillId="0" borderId="0" xfId="2" applyFont="1" applyFill="1" applyBorder="1" applyAlignment="1">
      <alignment vertical="center"/>
    </xf>
    <xf numFmtId="0" fontId="0" fillId="0" borderId="2" xfId="0" applyFont="1" applyFill="1" applyBorder="1" applyAlignment="1">
      <alignment horizontal="left" vertical="center"/>
    </xf>
    <xf numFmtId="0" fontId="3" fillId="0" borderId="0" xfId="8" applyFont="1" applyAlignment="1">
      <alignment vertical="center"/>
    </xf>
    <xf numFmtId="0" fontId="4" fillId="0" borderId="0" xfId="8" applyFont="1" applyFill="1" applyBorder="1" applyAlignment="1">
      <alignment horizontal="center" shrinkToFit="1"/>
    </xf>
    <xf numFmtId="0" fontId="4" fillId="0" borderId="0" xfId="8" applyFont="1"/>
    <xf numFmtId="0" fontId="3" fillId="0" borderId="0" xfId="8" applyFont="1"/>
    <xf numFmtId="176" fontId="3" fillId="0" borderId="0" xfId="8" applyNumberFormat="1" applyFont="1" applyAlignment="1">
      <alignment horizontal="center"/>
    </xf>
    <xf numFmtId="176" fontId="3" fillId="0" borderId="0" xfId="8" applyNumberFormat="1" applyFont="1" applyFill="1"/>
    <xf numFmtId="0" fontId="3" fillId="0" borderId="0" xfId="8" applyFont="1" applyFill="1" applyAlignment="1">
      <alignment vertical="center"/>
    </xf>
    <xf numFmtId="0" fontId="11" fillId="0" borderId="0" xfId="8" applyFont="1" applyFill="1" applyBorder="1" applyAlignment="1">
      <alignment vertical="center"/>
    </xf>
    <xf numFmtId="176" fontId="11" fillId="0" borderId="0" xfId="8" applyNumberFormat="1" applyFont="1" applyFill="1" applyBorder="1" applyAlignment="1">
      <alignment horizontal="center" vertical="center"/>
    </xf>
    <xf numFmtId="176" fontId="11" fillId="0" borderId="0" xfId="8" applyNumberFormat="1" applyFont="1" applyFill="1" applyBorder="1" applyAlignment="1">
      <alignment vertical="center"/>
    </xf>
    <xf numFmtId="176" fontId="3" fillId="0" borderId="0" xfId="8" applyNumberFormat="1" applyFont="1" applyFill="1" applyBorder="1" applyAlignment="1">
      <alignment horizontal="center" vertical="center"/>
    </xf>
    <xf numFmtId="0" fontId="3" fillId="0" borderId="0" xfId="8" applyFont="1" applyAlignment="1">
      <alignment horizontal="right" vertical="center"/>
    </xf>
    <xf numFmtId="0" fontId="4" fillId="0" borderId="2" xfId="8" applyFont="1" applyFill="1" applyBorder="1" applyAlignment="1">
      <alignment horizontal="center" vertical="center" shrinkToFit="1"/>
    </xf>
    <xf numFmtId="176" fontId="4" fillId="0" borderId="2" xfId="8" applyNumberFormat="1" applyFont="1" applyFill="1" applyBorder="1" applyAlignment="1">
      <alignment horizontal="center" vertical="center"/>
    </xf>
    <xf numFmtId="177" fontId="4" fillId="0" borderId="2" xfId="2" applyNumberFormat="1" applyFont="1" applyFill="1" applyBorder="1" applyAlignment="1" applyProtection="1">
      <alignment horizontal="center" vertical="center" wrapText="1"/>
      <protection locked="0"/>
    </xf>
    <xf numFmtId="177" fontId="4" fillId="0" borderId="2" xfId="8" applyNumberFormat="1" applyFont="1" applyBorder="1" applyAlignment="1">
      <alignment horizontal="center" vertical="center"/>
    </xf>
    <xf numFmtId="0" fontId="3" fillId="0" borderId="2" xfId="8" applyFont="1" applyFill="1" applyBorder="1" applyAlignment="1">
      <alignment vertical="center"/>
    </xf>
    <xf numFmtId="176" fontId="3" fillId="0" borderId="2" xfId="8" applyNumberFormat="1" applyFont="1" applyFill="1" applyBorder="1" applyAlignment="1">
      <alignment horizontal="center" vertical="center"/>
    </xf>
    <xf numFmtId="176" fontId="3" fillId="0" borderId="2" xfId="5" applyNumberFormat="1" applyFont="1" applyFill="1" applyBorder="1" applyAlignment="1">
      <alignment horizontal="center" vertical="center" wrapText="1"/>
    </xf>
    <xf numFmtId="177" fontId="3" fillId="0" borderId="2" xfId="2" applyNumberFormat="1" applyFont="1" applyFill="1" applyBorder="1" applyAlignment="1" applyProtection="1">
      <alignment horizontal="center" vertical="center" wrapText="1"/>
      <protection locked="0"/>
    </xf>
    <xf numFmtId="177" fontId="3" fillId="0" borderId="2" xfId="8" applyNumberFormat="1" applyFont="1" applyBorder="1" applyAlignment="1">
      <alignment horizontal="center" vertical="center"/>
    </xf>
    <xf numFmtId="0" fontId="3" fillId="0" borderId="2" xfId="8" applyFont="1" applyFill="1" applyBorder="1" applyAlignment="1">
      <alignment horizontal="left" vertical="center"/>
    </xf>
    <xf numFmtId="0" fontId="3" fillId="0" borderId="0" xfId="8" applyFont="1" applyAlignment="1"/>
    <xf numFmtId="176" fontId="3" fillId="0" borderId="0" xfId="8" applyNumberFormat="1" applyFont="1" applyFill="1" applyAlignment="1"/>
    <xf numFmtId="0" fontId="16" fillId="2" borderId="0" xfId="0" applyFont="1" applyFill="1" applyAlignment="1">
      <alignment horizontal="right" vertical="center"/>
    </xf>
    <xf numFmtId="49" fontId="16" fillId="2" borderId="2" xfId="0" applyNumberFormat="1" applyFont="1" applyFill="1" applyBorder="1" applyAlignment="1">
      <alignment horizontal="center" vertical="center" wrapText="1"/>
    </xf>
    <xf numFmtId="181" fontId="16" fillId="0" borderId="2" xfId="0" applyNumberFormat="1" applyFont="1" applyBorder="1" applyAlignment="1">
      <alignment horizontal="center" vertical="center" wrapText="1"/>
    </xf>
    <xf numFmtId="181" fontId="16" fillId="2" borderId="2" xfId="0" applyNumberFormat="1" applyFont="1" applyFill="1" applyBorder="1" applyAlignment="1">
      <alignment horizontal="center" vertical="center" wrapText="1"/>
    </xf>
    <xf numFmtId="49" fontId="16" fillId="2" borderId="3" xfId="0" applyNumberFormat="1" applyFont="1" applyFill="1" applyBorder="1" applyAlignment="1">
      <alignment horizontal="center" vertical="center" wrapText="1"/>
    </xf>
    <xf numFmtId="49" fontId="16" fillId="2" borderId="7" xfId="0" applyNumberFormat="1" applyFont="1" applyFill="1" applyBorder="1" applyAlignment="1">
      <alignment horizontal="center" vertical="center" wrapText="1"/>
    </xf>
    <xf numFmtId="181" fontId="16" fillId="0" borderId="9" xfId="0" applyNumberFormat="1" applyFont="1" applyBorder="1" applyAlignment="1">
      <alignment horizontal="center" vertical="center" wrapText="1"/>
    </xf>
    <xf numFmtId="181" fontId="16" fillId="2" borderId="9" xfId="0" applyNumberFormat="1" applyFont="1" applyFill="1" applyBorder="1" applyAlignment="1">
      <alignment horizontal="center" vertical="center" wrapText="1"/>
    </xf>
    <xf numFmtId="0" fontId="17" fillId="2" borderId="2" xfId="0" applyFont="1" applyFill="1" applyBorder="1" applyAlignment="1">
      <alignment horizontal="center" vertical="center"/>
    </xf>
    <xf numFmtId="0" fontId="16" fillId="2" borderId="0" xfId="0" applyFont="1" applyFill="1" applyAlignment="1">
      <alignment horizontal="center" vertical="center"/>
    </xf>
    <xf numFmtId="0" fontId="20" fillId="2" borderId="1" xfId="0" applyFont="1" applyFill="1" applyBorder="1" applyAlignment="1">
      <alignment horizontal="center" vertical="center"/>
    </xf>
    <xf numFmtId="0" fontId="20" fillId="2" borderId="0" xfId="0" applyFont="1" applyFill="1" applyAlignment="1">
      <alignment horizontal="center" vertical="center"/>
    </xf>
    <xf numFmtId="0" fontId="21" fillId="2" borderId="0" xfId="0" applyFont="1" applyFill="1" applyAlignment="1">
      <alignment horizontal="center" vertical="center"/>
    </xf>
    <xf numFmtId="181" fontId="20" fillId="0" borderId="2" xfId="0" applyNumberFormat="1" applyFont="1" applyBorder="1" applyAlignment="1">
      <alignment horizontal="center" vertical="center" wrapText="1"/>
    </xf>
    <xf numFmtId="181" fontId="20" fillId="2" borderId="2" xfId="0" applyNumberFormat="1" applyFont="1" applyFill="1" applyBorder="1" applyAlignment="1">
      <alignment horizontal="center" vertical="center" wrapText="1"/>
    </xf>
    <xf numFmtId="0" fontId="21" fillId="2" borderId="2" xfId="0" applyFont="1" applyFill="1" applyBorder="1" applyAlignment="1">
      <alignment horizontal="center" vertical="center"/>
    </xf>
    <xf numFmtId="49" fontId="21" fillId="2" borderId="2" xfId="0" applyNumberFormat="1" applyFont="1" applyFill="1" applyBorder="1" applyAlignment="1">
      <alignment horizontal="center" vertical="center"/>
    </xf>
    <xf numFmtId="49" fontId="21" fillId="2" borderId="3" xfId="0" applyNumberFormat="1" applyFont="1" applyFill="1" applyBorder="1" applyAlignment="1">
      <alignment horizontal="center" vertical="center"/>
    </xf>
    <xf numFmtId="49" fontId="21" fillId="2" borderId="2" xfId="0" applyNumberFormat="1" applyFont="1" applyFill="1" applyBorder="1" applyAlignment="1">
      <alignment horizontal="center" vertical="center" wrapText="1"/>
    </xf>
    <xf numFmtId="181" fontId="21" fillId="0" borderId="2" xfId="0" applyNumberFormat="1" applyFont="1" applyBorder="1" applyAlignment="1">
      <alignment horizontal="center" vertical="center"/>
    </xf>
    <xf numFmtId="181" fontId="21" fillId="2" borderId="2" xfId="0" applyNumberFormat="1" applyFont="1" applyFill="1" applyBorder="1" applyAlignment="1">
      <alignment horizontal="center" vertical="center"/>
    </xf>
    <xf numFmtId="49" fontId="21" fillId="2" borderId="0" xfId="0" applyNumberFormat="1" applyFont="1" applyFill="1" applyAlignment="1">
      <alignment horizontal="center" vertical="center"/>
    </xf>
    <xf numFmtId="0" fontId="21" fillId="2" borderId="0" xfId="0" applyFont="1" applyFill="1" applyAlignment="1">
      <alignment horizontal="center" vertical="center" wrapText="1"/>
    </xf>
    <xf numFmtId="181" fontId="21" fillId="0" borderId="0" xfId="0" applyNumberFormat="1" applyFont="1" applyAlignment="1">
      <alignment horizontal="center" vertical="center"/>
    </xf>
    <xf numFmtId="181" fontId="21" fillId="2" borderId="0" xfId="0" applyNumberFormat="1" applyFont="1" applyFill="1" applyAlignment="1">
      <alignment horizontal="center" vertical="center"/>
    </xf>
    <xf numFmtId="0" fontId="16" fillId="2" borderId="1" xfId="0" applyFont="1" applyFill="1" applyBorder="1" applyAlignment="1">
      <alignment horizontal="right" vertical="center"/>
    </xf>
    <xf numFmtId="182" fontId="24" fillId="2" borderId="2" xfId="0" applyNumberFormat="1" applyFont="1" applyFill="1" applyBorder="1" applyAlignment="1">
      <alignment horizontal="center" vertical="center" wrapText="1"/>
    </xf>
    <xf numFmtId="49" fontId="24" fillId="2" borderId="2" xfId="0" applyNumberFormat="1" applyFont="1" applyFill="1" applyBorder="1" applyAlignment="1">
      <alignment vertical="center" wrapText="1"/>
    </xf>
    <xf numFmtId="49" fontId="24" fillId="2" borderId="2" xfId="0" applyNumberFormat="1" applyFont="1" applyFill="1" applyBorder="1" applyAlignment="1">
      <alignment horizontal="left" vertical="center" wrapText="1"/>
    </xf>
    <xf numFmtId="49" fontId="24" fillId="2" borderId="10" xfId="0" applyNumberFormat="1" applyFont="1" applyFill="1" applyBorder="1" applyAlignment="1">
      <alignment vertical="center" wrapText="1"/>
    </xf>
    <xf numFmtId="0" fontId="24" fillId="2" borderId="2" xfId="0" applyFont="1" applyFill="1" applyBorder="1" applyAlignment="1">
      <alignment horizontal="justify" vertical="center"/>
    </xf>
    <xf numFmtId="182" fontId="16" fillId="2" borderId="2" xfId="0" applyNumberFormat="1" applyFont="1" applyFill="1" applyBorder="1" applyAlignment="1">
      <alignment horizontal="center" vertical="center" wrapText="1"/>
    </xf>
    <xf numFmtId="0" fontId="16" fillId="2" borderId="2" xfId="0" applyFont="1" applyFill="1" applyBorder="1" applyAlignment="1">
      <alignment horizontal="center" vertical="center"/>
    </xf>
    <xf numFmtId="0" fontId="16" fillId="2" borderId="0" xfId="0" applyFont="1" applyFill="1">
      <alignment vertical="center"/>
    </xf>
    <xf numFmtId="0" fontId="24" fillId="2" borderId="0" xfId="0" applyFont="1" applyFill="1">
      <alignment vertical="center"/>
    </xf>
    <xf numFmtId="0" fontId="20" fillId="2" borderId="1" xfId="0" applyFont="1" applyFill="1" applyBorder="1" applyAlignment="1">
      <alignment horizontal="left" vertical="center"/>
    </xf>
    <xf numFmtId="0" fontId="21" fillId="2" borderId="0" xfId="0" applyFont="1" applyFill="1">
      <alignment vertical="center"/>
    </xf>
    <xf numFmtId="0" fontId="25" fillId="2" borderId="2" xfId="0" applyFont="1" applyFill="1" applyBorder="1" applyAlignment="1">
      <alignment horizontal="center" vertical="center"/>
    </xf>
    <xf numFmtId="0" fontId="25" fillId="2" borderId="2" xfId="0" applyFont="1" applyFill="1" applyBorder="1" applyAlignment="1">
      <alignment horizontal="center" vertical="center" wrapText="1"/>
    </xf>
    <xf numFmtId="0" fontId="25" fillId="2" borderId="0" xfId="0" applyFont="1" applyFill="1">
      <alignment vertical="center"/>
    </xf>
    <xf numFmtId="49" fontId="21" fillId="2" borderId="2" xfId="0" applyNumberFormat="1" applyFont="1" applyFill="1" applyBorder="1" applyAlignment="1">
      <alignment horizontal="left" vertical="center" wrapText="1"/>
    </xf>
    <xf numFmtId="49" fontId="21" fillId="2" borderId="2" xfId="0" applyNumberFormat="1" applyFont="1" applyFill="1" applyBorder="1" applyAlignment="1">
      <alignment vertical="center" wrapText="1"/>
    </xf>
    <xf numFmtId="49" fontId="21" fillId="2" borderId="3" xfId="0" applyNumberFormat="1" applyFont="1" applyFill="1" applyBorder="1" applyAlignment="1">
      <alignment horizontal="left" vertical="center" wrapText="1"/>
    </xf>
    <xf numFmtId="0" fontId="21" fillId="2" borderId="2" xfId="0" applyFont="1" applyFill="1" applyBorder="1" applyAlignment="1">
      <alignment horizontal="left" vertical="center" wrapText="1"/>
    </xf>
    <xf numFmtId="0" fontId="21" fillId="2" borderId="2" xfId="0" applyFont="1" applyFill="1" applyBorder="1" applyAlignment="1">
      <alignment vertical="center" wrapText="1"/>
    </xf>
    <xf numFmtId="0" fontId="21" fillId="2" borderId="0" xfId="0" applyFont="1" applyFill="1" applyAlignment="1">
      <alignment horizontal="left" vertical="center"/>
    </xf>
    <xf numFmtId="0" fontId="20" fillId="2" borderId="1" xfId="0" applyFont="1" applyFill="1" applyBorder="1" applyAlignment="1">
      <alignment horizontal="center" vertical="center" wrapText="1"/>
    </xf>
    <xf numFmtId="0" fontId="21" fillId="2" borderId="0" xfId="0" applyFont="1" applyFill="1" applyAlignment="1">
      <alignment vertical="center" wrapText="1"/>
    </xf>
    <xf numFmtId="0" fontId="3" fillId="0" borderId="0" xfId="11" applyFont="1" applyFill="1" applyAlignment="1">
      <alignment horizontal="center"/>
    </xf>
    <xf numFmtId="0" fontId="0" fillId="0" borderId="0" xfId="0" applyFont="1" applyFill="1" applyAlignment="1">
      <alignment horizontal="left" vertical="center"/>
    </xf>
    <xf numFmtId="0" fontId="21" fillId="0" borderId="0" xfId="0" applyFont="1" applyFill="1" applyAlignment="1">
      <alignment vertical="center"/>
    </xf>
    <xf numFmtId="0" fontId="27" fillId="0" borderId="0" xfId="11" applyFont="1" applyFill="1" applyAlignment="1">
      <alignment horizontal="left" vertical="center"/>
    </xf>
    <xf numFmtId="0" fontId="27" fillId="0" borderId="0" xfId="8" applyFont="1" applyAlignment="1">
      <alignment horizontal="left" vertical="center"/>
    </xf>
    <xf numFmtId="0" fontId="27" fillId="0" borderId="0" xfId="0" applyFont="1" applyFill="1" applyAlignment="1">
      <alignment horizontal="left" vertical="center"/>
    </xf>
    <xf numFmtId="176" fontId="3" fillId="0" borderId="0" xfId="0" applyNumberFormat="1" applyFont="1" applyFill="1" applyAlignment="1">
      <alignment horizontal="left" vertical="center"/>
    </xf>
    <xf numFmtId="0" fontId="3" fillId="0" borderId="0" xfId="0" applyFont="1" applyFill="1" applyAlignment="1">
      <alignment horizontal="left" vertical="center"/>
    </xf>
    <xf numFmtId="0" fontId="21" fillId="0" borderId="0" xfId="0" applyFont="1" applyFill="1" applyAlignment="1">
      <alignment horizontal="left" vertical="center"/>
    </xf>
    <xf numFmtId="178" fontId="0" fillId="0" borderId="0" xfId="0" applyNumberFormat="1" applyFont="1" applyFill="1" applyAlignment="1">
      <alignment horizontal="left" vertical="center"/>
    </xf>
    <xf numFmtId="176" fontId="0" fillId="0" borderId="0" xfId="0" applyNumberFormat="1" applyFont="1" applyFill="1" applyAlignment="1">
      <alignment horizontal="left" vertical="center"/>
    </xf>
    <xf numFmtId="0" fontId="24" fillId="0" borderId="0" xfId="8" applyFont="1" applyAlignment="1">
      <alignment horizontal="left" vertical="center"/>
    </xf>
    <xf numFmtId="178" fontId="7" fillId="0" borderId="0" xfId="8" applyNumberFormat="1" applyFont="1" applyFill="1" applyAlignment="1">
      <alignment horizontal="left"/>
    </xf>
    <xf numFmtId="0" fontId="7" fillId="0" borderId="0" xfId="8" applyFont="1" applyFill="1" applyAlignment="1">
      <alignment horizontal="left"/>
    </xf>
    <xf numFmtId="0" fontId="7" fillId="0" borderId="0" xfId="8" applyFont="1" applyAlignment="1">
      <alignment horizontal="left"/>
    </xf>
    <xf numFmtId="179" fontId="0" fillId="0" borderId="0" xfId="0" applyNumberFormat="1" applyFont="1" applyFill="1" applyAlignment="1">
      <alignment horizontal="left" vertical="center"/>
    </xf>
    <xf numFmtId="0" fontId="21" fillId="0" borderId="0" xfId="0" applyFont="1" applyAlignment="1">
      <alignment horizontal="left" vertical="center"/>
    </xf>
    <xf numFmtId="49" fontId="0" fillId="0" borderId="0" xfId="0" applyNumberFormat="1" applyFont="1" applyAlignment="1">
      <alignment horizontal="left" vertical="center"/>
    </xf>
    <xf numFmtId="0" fontId="0" fillId="0" borderId="0" xfId="0" applyFont="1" applyAlignment="1">
      <alignment horizontal="left" vertical="center"/>
    </xf>
    <xf numFmtId="49" fontId="21" fillId="2" borderId="4" xfId="0" applyNumberFormat="1" applyFont="1" applyFill="1" applyBorder="1" applyAlignment="1">
      <alignment vertical="center" wrapText="1"/>
    </xf>
    <xf numFmtId="49" fontId="12" fillId="2" borderId="2" xfId="0" applyNumberFormat="1" applyFont="1" applyFill="1" applyBorder="1" applyAlignment="1">
      <alignment vertical="center" wrapText="1"/>
    </xf>
    <xf numFmtId="0" fontId="28" fillId="0" borderId="0" xfId="8" applyFont="1" applyFill="1" applyBorder="1" applyAlignment="1">
      <alignment horizontal="center" vertical="center"/>
    </xf>
    <xf numFmtId="0" fontId="10" fillId="0" borderId="0" xfId="8" applyFont="1" applyFill="1" applyBorder="1" applyAlignment="1">
      <alignment horizontal="center" vertical="center"/>
    </xf>
    <xf numFmtId="0" fontId="29" fillId="0" borderId="0" xfId="0" applyFont="1" applyAlignment="1">
      <alignment horizontal="center" vertical="center"/>
    </xf>
    <xf numFmtId="0" fontId="5" fillId="0" borderId="0" xfId="0" applyFont="1" applyAlignment="1">
      <alignment horizontal="center" vertical="center"/>
    </xf>
    <xf numFmtId="0" fontId="0" fillId="0" borderId="5" xfId="0" applyFont="1" applyFill="1" applyBorder="1" applyAlignment="1">
      <alignment horizontal="left"/>
    </xf>
    <xf numFmtId="0" fontId="3" fillId="0" borderId="0" xfId="0" applyFont="1" applyFill="1" applyBorder="1" applyAlignment="1">
      <alignment horizontal="left"/>
    </xf>
    <xf numFmtId="0" fontId="29" fillId="0" borderId="0" xfId="0" applyFont="1" applyFill="1" applyAlignment="1">
      <alignment horizontal="center" vertical="center"/>
    </xf>
    <xf numFmtId="0" fontId="5" fillId="0" borderId="0" xfId="0" applyFont="1" applyFill="1" applyAlignment="1">
      <alignment horizontal="center" vertical="center"/>
    </xf>
    <xf numFmtId="0" fontId="30" fillId="0" borderId="0" xfId="0" applyFont="1" applyAlignment="1">
      <alignment horizontal="center" vertical="center"/>
    </xf>
    <xf numFmtId="0" fontId="6" fillId="0" borderId="0" xfId="0" applyFont="1" applyAlignment="1">
      <alignment horizontal="center" vertical="center"/>
    </xf>
    <xf numFmtId="0" fontId="0" fillId="0" borderId="0" xfId="0" applyFont="1" applyFill="1" applyAlignment="1">
      <alignment horizontal="left" vertical="center"/>
    </xf>
    <xf numFmtId="0" fontId="29" fillId="0" borderId="0" xfId="11" applyFont="1" applyFill="1" applyBorder="1" applyAlignment="1">
      <alignment horizontal="center" vertical="center"/>
    </xf>
    <xf numFmtId="0" fontId="5" fillId="0" borderId="0" xfId="11" applyFont="1" applyFill="1" applyBorder="1" applyAlignment="1">
      <alignment horizontal="center" vertical="center"/>
    </xf>
    <xf numFmtId="0" fontId="3" fillId="0" borderId="5" xfId="0" applyFont="1" applyFill="1" applyBorder="1" applyAlignment="1">
      <alignment horizontal="left"/>
    </xf>
    <xf numFmtId="0" fontId="3" fillId="0" borderId="0" xfId="11" applyFont="1" applyFill="1" applyAlignment="1">
      <alignment horizontal="center"/>
    </xf>
    <xf numFmtId="0" fontId="27" fillId="0" borderId="0" xfId="11" applyFont="1" applyFill="1" applyAlignment="1">
      <alignment horizontal="left" vertical="center"/>
    </xf>
    <xf numFmtId="0" fontId="21" fillId="2" borderId="0" xfId="0" applyFont="1" applyFill="1" applyAlignment="1">
      <alignment horizontal="left" vertical="center"/>
    </xf>
    <xf numFmtId="0" fontId="17" fillId="2" borderId="6" xfId="0" applyFont="1" applyFill="1" applyBorder="1" applyAlignment="1">
      <alignment horizontal="center" vertical="center"/>
    </xf>
    <xf numFmtId="0" fontId="17" fillId="2" borderId="8" xfId="0" applyFont="1" applyFill="1" applyBorder="1" applyAlignment="1">
      <alignment horizontal="center" vertical="center"/>
    </xf>
    <xf numFmtId="0" fontId="17" fillId="2" borderId="9" xfId="0" applyFont="1" applyFill="1" applyBorder="1" applyAlignment="1">
      <alignment horizontal="center" vertical="center"/>
    </xf>
    <xf numFmtId="0" fontId="22" fillId="2" borderId="0" xfId="0" applyFont="1" applyFill="1" applyAlignment="1">
      <alignment horizontal="center" vertical="center"/>
    </xf>
    <xf numFmtId="0" fontId="20" fillId="2" borderId="2" xfId="0" applyFont="1" applyFill="1" applyBorder="1" applyAlignment="1">
      <alignment horizontal="center" vertical="center"/>
    </xf>
    <xf numFmtId="49" fontId="20" fillId="2" borderId="3" xfId="0" applyNumberFormat="1" applyFont="1" applyFill="1" applyBorder="1" applyAlignment="1">
      <alignment horizontal="center" vertical="center"/>
    </xf>
    <xf numFmtId="49" fontId="20" fillId="2" borderId="4" xfId="0" applyNumberFormat="1" applyFont="1" applyFill="1" applyBorder="1" applyAlignment="1">
      <alignment horizontal="center" vertical="center"/>
    </xf>
    <xf numFmtId="0" fontId="20" fillId="2" borderId="2" xfId="0" applyFont="1" applyFill="1" applyBorder="1" applyAlignment="1">
      <alignment horizontal="center" vertical="center" wrapText="1"/>
    </xf>
    <xf numFmtId="181" fontId="20" fillId="2" borderId="2" xfId="0" applyNumberFormat="1" applyFont="1" applyFill="1" applyBorder="1" applyAlignment="1">
      <alignment horizontal="center" vertical="center" wrapText="1"/>
    </xf>
    <xf numFmtId="0" fontId="20" fillId="2" borderId="3"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26" fillId="2" borderId="0" xfId="0" applyFont="1" applyFill="1" applyAlignment="1">
      <alignment horizontal="center" vertical="center"/>
    </xf>
    <xf numFmtId="0" fontId="16" fillId="2" borderId="6" xfId="0" applyFont="1" applyFill="1" applyBorder="1" applyAlignment="1">
      <alignment horizontal="center" vertical="center"/>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cellXfs>
  <cellStyles count="13">
    <cellStyle name="百分比 2" xfId="3" xr:uid="{00000000-0005-0000-0000-00000F000000}"/>
    <cellStyle name="常规" xfId="0" builtinId="0"/>
    <cellStyle name="常规 10" xfId="8" xr:uid="{00000000-0005-0000-0000-000036000000}"/>
    <cellStyle name="常规 2" xfId="10" xr:uid="{00000000-0005-0000-0000-00003A000000}"/>
    <cellStyle name="常规 2 2" xfId="7" xr:uid="{00000000-0005-0000-0000-000032000000}"/>
    <cellStyle name="常规 2 3" xfId="9" xr:uid="{00000000-0005-0000-0000-000037000000}"/>
    <cellStyle name="常规 26 2" xfId="1" xr:uid="{00000000-0005-0000-0000-000006000000}"/>
    <cellStyle name="常规 3" xfId="11" xr:uid="{00000000-0005-0000-0000-00003B000000}"/>
    <cellStyle name="常规 3 2" xfId="4" xr:uid="{00000000-0005-0000-0000-00002B000000}"/>
    <cellStyle name="常规 4" xfId="12" xr:uid="{00000000-0005-0000-0000-00003C000000}"/>
    <cellStyle name="常规_2005征收任务12月9" xfId="6" xr:uid="{00000000-0005-0000-0000-00002E000000}"/>
    <cellStyle name="常规_2006.10月财力测算表" xfId="5" xr:uid="{00000000-0005-0000-0000-00002C000000}"/>
    <cellStyle name="常规_安阳11月分析表" xfId="2" xr:uid="{00000000-0005-0000-0000-00000D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26700;&#38754;/2017&#24180;&#35843;&#25972;&#25253;&#21578;/2013/&#21306;&#25253;&#34920;/2013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收入"/>
      <sheetName val="收入 (2)"/>
      <sheetName val="Sheet1"/>
      <sheetName val="支出"/>
      <sheetName val="支出 (2)"/>
      <sheetName val="收入分项"/>
      <sheetName val="支出分项"/>
      <sheetName val="乡镇收支"/>
      <sheetName val="财政收入指标表"/>
      <sheetName val="非税"/>
    </sheetNames>
    <sheetDataSet>
      <sheetData sheetId="0" refreshError="1"/>
      <sheetData sheetId="1" refreshError="1"/>
      <sheetData sheetId="2" refreshError="1"/>
      <sheetData sheetId="3" refreshError="1">
        <row r="3">
          <cell r="C3">
            <v>75597</v>
          </cell>
        </row>
      </sheetData>
      <sheetData sheetId="4" refreshError="1"/>
      <sheetData sheetId="5" refreshError="1"/>
      <sheetData sheetId="6" refreshError="1">
        <row r="6">
          <cell r="D6">
            <v>75597</v>
          </cell>
        </row>
      </sheetData>
      <sheetData sheetId="7" refreshError="1"/>
      <sheetData sheetId="8" refreshError="1"/>
      <sheetData sheetId="9"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CAEAC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0"/>
  <sheetViews>
    <sheetView showGridLines="0" showZeros="0" view="pageBreakPreview" zoomScaleNormal="100" zoomScaleSheetLayoutView="100" workbookViewId="0"/>
  </sheetViews>
  <sheetFormatPr defaultColWidth="9" defaultRowHeight="20.100000000000001" customHeight="1" x14ac:dyDescent="0.15"/>
  <cols>
    <col min="1" max="1" width="29.875" style="152" customWidth="1"/>
    <col min="2" max="2" width="11.75" style="153" customWidth="1"/>
    <col min="3" max="4" width="11.75" style="154" customWidth="1"/>
    <col min="5" max="5" width="11.75" style="155" customWidth="1"/>
    <col min="6" max="6" width="11.75" style="152" customWidth="1"/>
    <col min="7" max="16384" width="9" style="152"/>
  </cols>
  <sheetData>
    <row r="1" spans="1:6" ht="18" customHeight="1" x14ac:dyDescent="0.15">
      <c r="A1" s="225" t="s">
        <v>1646</v>
      </c>
    </row>
    <row r="2" spans="1:6" s="149" customFormat="1" ht="36" customHeight="1" x14ac:dyDescent="0.15">
      <c r="A2" s="242" t="s">
        <v>1645</v>
      </c>
      <c r="B2" s="243"/>
      <c r="C2" s="243"/>
      <c r="D2" s="243"/>
      <c r="E2" s="243"/>
      <c r="F2" s="243"/>
    </row>
    <row r="3" spans="1:6" s="149" customFormat="1" ht="15" customHeight="1" x14ac:dyDescent="0.15">
      <c r="A3" s="156"/>
      <c r="B3" s="157"/>
      <c r="C3" s="158"/>
      <c r="D3" s="159"/>
      <c r="E3" s="155"/>
      <c r="F3" s="160" t="s">
        <v>0</v>
      </c>
    </row>
    <row r="4" spans="1:6" s="150" customFormat="1" ht="30" customHeight="1" x14ac:dyDescent="0.15">
      <c r="A4" s="161" t="s">
        <v>1</v>
      </c>
      <c r="B4" s="119" t="s">
        <v>2</v>
      </c>
      <c r="C4" s="119" t="s">
        <v>3</v>
      </c>
      <c r="D4" s="119" t="s">
        <v>4</v>
      </c>
      <c r="E4" s="38" t="s">
        <v>5</v>
      </c>
      <c r="F4" s="38" t="s">
        <v>6</v>
      </c>
    </row>
    <row r="5" spans="1:6" s="151" customFormat="1" ht="20.100000000000001" customHeight="1" x14ac:dyDescent="0.15">
      <c r="A5" s="104" t="s">
        <v>7</v>
      </c>
      <c r="B5" s="162">
        <f>B6+B21</f>
        <v>76945</v>
      </c>
      <c r="C5" s="162">
        <f>C6+C21</f>
        <v>80011</v>
      </c>
      <c r="D5" s="162">
        <f>D6+D21</f>
        <v>80822</v>
      </c>
      <c r="E5" s="163">
        <f>D5/C5*100</f>
        <v>101.01361062853857</v>
      </c>
      <c r="F5" s="164">
        <f>(D5/B5-1)*100</f>
        <v>5.0386639807654898</v>
      </c>
    </row>
    <row r="6" spans="1:6" s="151" customFormat="1" ht="20.100000000000001" customHeight="1" x14ac:dyDescent="0.15">
      <c r="A6" s="104" t="s">
        <v>8</v>
      </c>
      <c r="B6" s="162">
        <f>SUM(B7:B20)</f>
        <v>61516</v>
      </c>
      <c r="C6" s="162">
        <f>SUM(C7:C20)</f>
        <v>65065</v>
      </c>
      <c r="D6" s="162">
        <f>SUM(D7:D20)</f>
        <v>67421</v>
      </c>
      <c r="E6" s="163">
        <f t="shared" ref="E6:E29" si="0">D6/C6*100</f>
        <v>103.62099439022516</v>
      </c>
      <c r="F6" s="164">
        <f t="shared" ref="F6:F29" si="1">(D6/B6-1)*100</f>
        <v>9.5991286819689279</v>
      </c>
    </row>
    <row r="7" spans="1:6" ht="20.100000000000001" customHeight="1" x14ac:dyDescent="0.15">
      <c r="A7" s="165" t="s">
        <v>9</v>
      </c>
      <c r="B7" s="166">
        <v>22113</v>
      </c>
      <c r="C7" s="167">
        <v>22974</v>
      </c>
      <c r="D7" s="167">
        <v>21482</v>
      </c>
      <c r="E7" s="168">
        <f t="shared" si="0"/>
        <v>93.50570209802386</v>
      </c>
      <c r="F7" s="169">
        <f t="shared" si="1"/>
        <v>-2.8535250757472985</v>
      </c>
    </row>
    <row r="8" spans="1:6" ht="20.100000000000001" customHeight="1" x14ac:dyDescent="0.15">
      <c r="A8" s="165" t="s">
        <v>10</v>
      </c>
      <c r="B8" s="166">
        <v>7250</v>
      </c>
      <c r="C8" s="167">
        <v>7729</v>
      </c>
      <c r="D8" s="167">
        <v>5998</v>
      </c>
      <c r="E8" s="168">
        <f t="shared" si="0"/>
        <v>77.603829732177516</v>
      </c>
      <c r="F8" s="169">
        <f t="shared" si="1"/>
        <v>-17.268965517241377</v>
      </c>
    </row>
    <row r="9" spans="1:6" ht="20.100000000000001" customHeight="1" x14ac:dyDescent="0.15">
      <c r="A9" s="165" t="s">
        <v>11</v>
      </c>
      <c r="B9" s="166">
        <v>1162</v>
      </c>
      <c r="C9" s="167">
        <v>1230</v>
      </c>
      <c r="D9" s="166">
        <v>1273</v>
      </c>
      <c r="E9" s="168">
        <f t="shared" si="0"/>
        <v>103.49593495934958</v>
      </c>
      <c r="F9" s="169">
        <f t="shared" si="1"/>
        <v>9.5524956970740149</v>
      </c>
    </row>
    <row r="10" spans="1:6" ht="20.100000000000001" customHeight="1" x14ac:dyDescent="0.15">
      <c r="A10" s="170" t="s">
        <v>12</v>
      </c>
      <c r="B10" s="166">
        <v>11</v>
      </c>
      <c r="C10" s="167">
        <v>12</v>
      </c>
      <c r="D10" s="166">
        <v>101</v>
      </c>
      <c r="E10" s="168">
        <f t="shared" si="0"/>
        <v>841.66666666666663</v>
      </c>
      <c r="F10" s="169">
        <f t="shared" si="1"/>
        <v>818.18181818181813</v>
      </c>
    </row>
    <row r="11" spans="1:6" ht="20.100000000000001" customHeight="1" x14ac:dyDescent="0.15">
      <c r="A11" s="165" t="s">
        <v>13</v>
      </c>
      <c r="B11" s="166">
        <v>3002</v>
      </c>
      <c r="C11" s="167">
        <v>2952</v>
      </c>
      <c r="D11" s="166">
        <v>3065</v>
      </c>
      <c r="E11" s="168">
        <f t="shared" si="0"/>
        <v>103.82791327913279</v>
      </c>
      <c r="F11" s="169">
        <f t="shared" si="1"/>
        <v>2.0986009327115251</v>
      </c>
    </row>
    <row r="12" spans="1:6" ht="20.100000000000001" customHeight="1" x14ac:dyDescent="0.15">
      <c r="A12" s="165" t="s">
        <v>14</v>
      </c>
      <c r="B12" s="166">
        <v>3627</v>
      </c>
      <c r="C12" s="167">
        <v>3904</v>
      </c>
      <c r="D12" s="166">
        <v>3381</v>
      </c>
      <c r="E12" s="168">
        <f t="shared" si="0"/>
        <v>86.603483606557376</v>
      </c>
      <c r="F12" s="169">
        <f t="shared" si="1"/>
        <v>-6.7824648469809734</v>
      </c>
    </row>
    <row r="13" spans="1:6" ht="20.100000000000001" customHeight="1" x14ac:dyDescent="0.15">
      <c r="A13" s="165" t="s">
        <v>15</v>
      </c>
      <c r="B13" s="166">
        <v>986</v>
      </c>
      <c r="C13" s="167">
        <v>1054</v>
      </c>
      <c r="D13" s="166">
        <v>958</v>
      </c>
      <c r="E13" s="168">
        <f t="shared" si="0"/>
        <v>90.891840607210625</v>
      </c>
      <c r="F13" s="169">
        <f t="shared" si="1"/>
        <v>-2.8397565922920864</v>
      </c>
    </row>
    <row r="14" spans="1:6" ht="20.100000000000001" customHeight="1" x14ac:dyDescent="0.15">
      <c r="A14" s="165" t="s">
        <v>16</v>
      </c>
      <c r="B14" s="166">
        <v>4189</v>
      </c>
      <c r="C14" s="167">
        <v>4338</v>
      </c>
      <c r="D14" s="166">
        <v>4281</v>
      </c>
      <c r="E14" s="168">
        <f t="shared" si="0"/>
        <v>98.686030428769016</v>
      </c>
      <c r="F14" s="169">
        <f t="shared" si="1"/>
        <v>2.1962282167581781</v>
      </c>
    </row>
    <row r="15" spans="1:6" ht="20.100000000000001" customHeight="1" x14ac:dyDescent="0.15">
      <c r="A15" s="165" t="s">
        <v>17</v>
      </c>
      <c r="B15" s="166">
        <v>17209</v>
      </c>
      <c r="C15" s="167">
        <v>18790</v>
      </c>
      <c r="D15" s="166">
        <v>15229</v>
      </c>
      <c r="E15" s="168">
        <f t="shared" si="0"/>
        <v>81.048430015965948</v>
      </c>
      <c r="F15" s="169">
        <f t="shared" si="1"/>
        <v>-11.505607530943108</v>
      </c>
    </row>
    <row r="16" spans="1:6" ht="20.100000000000001" customHeight="1" x14ac:dyDescent="0.15">
      <c r="A16" s="165" t="s">
        <v>18</v>
      </c>
      <c r="B16" s="166">
        <v>790</v>
      </c>
      <c r="C16" s="167">
        <v>845</v>
      </c>
      <c r="D16" s="166">
        <v>1460</v>
      </c>
      <c r="E16" s="168">
        <f t="shared" si="0"/>
        <v>172.7810650887574</v>
      </c>
      <c r="F16" s="169">
        <f t="shared" si="1"/>
        <v>84.810126582278485</v>
      </c>
    </row>
    <row r="17" spans="1:6" ht="20.100000000000001" customHeight="1" x14ac:dyDescent="0.15">
      <c r="A17" s="165" t="s">
        <v>19</v>
      </c>
      <c r="B17" s="166">
        <v>1155</v>
      </c>
      <c r="C17" s="167">
        <v>1237</v>
      </c>
      <c r="D17" s="166">
        <v>1405</v>
      </c>
      <c r="E17" s="168">
        <f t="shared" si="0"/>
        <v>113.58124494745351</v>
      </c>
      <c r="F17" s="169">
        <f t="shared" si="1"/>
        <v>21.645021645021643</v>
      </c>
    </row>
    <row r="18" spans="1:6" ht="20.100000000000001" customHeight="1" x14ac:dyDescent="0.15">
      <c r="A18" s="165" t="s">
        <v>20</v>
      </c>
      <c r="B18" s="166"/>
      <c r="C18" s="167"/>
      <c r="D18" s="166">
        <v>8786</v>
      </c>
      <c r="E18" s="168"/>
      <c r="F18" s="169"/>
    </row>
    <row r="19" spans="1:6" ht="20.100000000000001" customHeight="1" x14ac:dyDescent="0.15">
      <c r="A19" s="165" t="s">
        <v>21</v>
      </c>
      <c r="B19" s="166"/>
      <c r="C19" s="167"/>
      <c r="D19" s="166">
        <v>2</v>
      </c>
      <c r="E19" s="168"/>
      <c r="F19" s="169"/>
    </row>
    <row r="20" spans="1:6" ht="20.100000000000001" customHeight="1" x14ac:dyDescent="0.15">
      <c r="A20" s="165" t="s">
        <v>22</v>
      </c>
      <c r="B20" s="166">
        <v>22</v>
      </c>
      <c r="C20" s="167">
        <v>0</v>
      </c>
      <c r="D20" s="166">
        <v>0</v>
      </c>
      <c r="E20" s="168"/>
      <c r="F20" s="169">
        <f t="shared" si="1"/>
        <v>-100</v>
      </c>
    </row>
    <row r="21" spans="1:6" ht="20.100000000000001" customHeight="1" x14ac:dyDescent="0.15">
      <c r="A21" s="104" t="s">
        <v>23</v>
      </c>
      <c r="B21" s="162">
        <f>SUM(B22:B29)</f>
        <v>15429</v>
      </c>
      <c r="C21" s="162">
        <f>SUM(C22:C29)</f>
        <v>14946</v>
      </c>
      <c r="D21" s="162">
        <f>SUM(D22:D29)</f>
        <v>13401</v>
      </c>
      <c r="E21" s="163">
        <f t="shared" si="0"/>
        <v>89.662786029706936</v>
      </c>
      <c r="F21" s="164">
        <f t="shared" si="1"/>
        <v>-13.144079331129689</v>
      </c>
    </row>
    <row r="22" spans="1:6" ht="20.100000000000001" customHeight="1" x14ac:dyDescent="0.15">
      <c r="A22" s="165" t="s">
        <v>24</v>
      </c>
      <c r="B22" s="167">
        <v>2063</v>
      </c>
      <c r="C22" s="167">
        <v>1998</v>
      </c>
      <c r="D22" s="167">
        <v>4121</v>
      </c>
      <c r="E22" s="168">
        <f t="shared" si="0"/>
        <v>206.25625625625625</v>
      </c>
      <c r="F22" s="169">
        <f t="shared" si="1"/>
        <v>99.757634512845357</v>
      </c>
    </row>
    <row r="23" spans="1:6" ht="20.100000000000001" customHeight="1" x14ac:dyDescent="0.15">
      <c r="A23" s="165" t="s">
        <v>25</v>
      </c>
      <c r="B23" s="167">
        <v>2545</v>
      </c>
      <c r="C23" s="167">
        <v>2465</v>
      </c>
      <c r="D23" s="167">
        <v>1539</v>
      </c>
      <c r="E23" s="168">
        <f t="shared" si="0"/>
        <v>62.43407707910751</v>
      </c>
      <c r="F23" s="169">
        <f t="shared" si="1"/>
        <v>-39.528487229862478</v>
      </c>
    </row>
    <row r="24" spans="1:6" ht="20.100000000000001" customHeight="1" x14ac:dyDescent="0.15">
      <c r="A24" s="165" t="s">
        <v>26</v>
      </c>
      <c r="B24" s="167">
        <v>2691</v>
      </c>
      <c r="C24" s="167">
        <v>2607</v>
      </c>
      <c r="D24" s="167">
        <v>2692</v>
      </c>
      <c r="E24" s="168">
        <f t="shared" si="0"/>
        <v>103.26045262754124</v>
      </c>
      <c r="F24" s="169">
        <f t="shared" si="1"/>
        <v>3.7160906726119158E-2</v>
      </c>
    </row>
    <row r="25" spans="1:6" ht="20.100000000000001" customHeight="1" x14ac:dyDescent="0.15">
      <c r="A25" s="165" t="s">
        <v>27</v>
      </c>
      <c r="B25" s="167">
        <v>16</v>
      </c>
      <c r="C25" s="167">
        <v>15</v>
      </c>
      <c r="D25" s="167">
        <v>0</v>
      </c>
      <c r="E25" s="168">
        <f t="shared" si="0"/>
        <v>0</v>
      </c>
      <c r="F25" s="169">
        <f t="shared" si="1"/>
        <v>-100</v>
      </c>
    </row>
    <row r="26" spans="1:6" ht="20.100000000000001" customHeight="1" x14ac:dyDescent="0.15">
      <c r="A26" s="165" t="s">
        <v>28</v>
      </c>
      <c r="B26" s="167">
        <v>3178</v>
      </c>
      <c r="C26" s="167">
        <v>3079</v>
      </c>
      <c r="D26" s="167">
        <v>2747</v>
      </c>
      <c r="E26" s="168">
        <f t="shared" si="0"/>
        <v>89.217278337122437</v>
      </c>
      <c r="F26" s="169">
        <f t="shared" si="1"/>
        <v>-13.561988672120828</v>
      </c>
    </row>
    <row r="27" spans="1:6" ht="20.100000000000001" customHeight="1" x14ac:dyDescent="0.15">
      <c r="A27" s="165" t="s">
        <v>29</v>
      </c>
      <c r="B27" s="167">
        <v>1</v>
      </c>
      <c r="C27" s="167">
        <v>1</v>
      </c>
      <c r="D27" s="167">
        <v>0</v>
      </c>
      <c r="E27" s="168">
        <f t="shared" si="0"/>
        <v>0</v>
      </c>
      <c r="F27" s="169">
        <f t="shared" si="1"/>
        <v>-100</v>
      </c>
    </row>
    <row r="28" spans="1:6" ht="20.100000000000001" customHeight="1" x14ac:dyDescent="0.15">
      <c r="A28" s="165" t="s">
        <v>30</v>
      </c>
      <c r="B28" s="167">
        <v>4866</v>
      </c>
      <c r="C28" s="167">
        <v>4714</v>
      </c>
      <c r="D28" s="167">
        <v>2234</v>
      </c>
      <c r="E28" s="168">
        <f t="shared" si="0"/>
        <v>47.390750954603313</v>
      </c>
      <c r="F28" s="169">
        <f t="shared" si="1"/>
        <v>-54.089601315248672</v>
      </c>
    </row>
    <row r="29" spans="1:6" ht="20.100000000000001" customHeight="1" x14ac:dyDescent="0.15">
      <c r="A29" s="165" t="s">
        <v>31</v>
      </c>
      <c r="B29" s="167">
        <v>69</v>
      </c>
      <c r="C29" s="167">
        <v>67</v>
      </c>
      <c r="D29" s="167">
        <v>68</v>
      </c>
      <c r="E29" s="168">
        <f t="shared" si="0"/>
        <v>101.49253731343283</v>
      </c>
      <c r="F29" s="169">
        <f t="shared" si="1"/>
        <v>-1.4492753623188359</v>
      </c>
    </row>
    <row r="30" spans="1:6" ht="20.100000000000001" customHeight="1" x14ac:dyDescent="0.15">
      <c r="A30" s="171"/>
      <c r="C30" s="172"/>
      <c r="D30" s="172"/>
      <c r="E30" s="171"/>
      <c r="F30" s="171"/>
    </row>
  </sheetData>
  <mergeCells count="1">
    <mergeCell ref="A2:F2"/>
  </mergeCells>
  <phoneticPr fontId="15" type="noConversion"/>
  <printOptions horizontalCentered="1"/>
  <pageMargins left="0.70833333333333304" right="0.70833333333333304" top="0.82638888888888895" bottom="0.750694444444444" header="0.29861111111111099" footer="0.29861111111111099"/>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74"/>
  <sheetViews>
    <sheetView showGridLines="0" view="pageBreakPreview" zoomScaleNormal="100" zoomScaleSheetLayoutView="100" workbookViewId="0">
      <selection sqref="A1:XFD1"/>
    </sheetView>
  </sheetViews>
  <sheetFormatPr defaultColWidth="7.375" defaultRowHeight="18" customHeight="1" x14ac:dyDescent="0.15"/>
  <cols>
    <col min="1" max="1" width="5.25" style="5" customWidth="1"/>
    <col min="2" max="2" width="42.75" style="45" customWidth="1"/>
    <col min="3" max="3" width="10.625" style="46" customWidth="1"/>
    <col min="4" max="4" width="10.625" style="5" customWidth="1"/>
    <col min="5" max="5" width="19.375" style="47" customWidth="1"/>
    <col min="6" max="16384" width="7.375" style="6"/>
  </cols>
  <sheetData>
    <row r="1" spans="1:5" ht="18" customHeight="1" x14ac:dyDescent="0.15">
      <c r="A1" s="224" t="s">
        <v>1663</v>
      </c>
      <c r="D1" s="221"/>
    </row>
    <row r="2" spans="1:5" ht="36" customHeight="1" x14ac:dyDescent="0.15">
      <c r="A2" s="253" t="s">
        <v>1664</v>
      </c>
      <c r="B2" s="254"/>
      <c r="C2" s="254"/>
      <c r="D2" s="254"/>
      <c r="E2" s="254"/>
    </row>
    <row r="3" spans="1:5" s="1" customFormat="1" ht="15" customHeight="1" x14ac:dyDescent="0.15">
      <c r="A3" s="7"/>
      <c r="B3" s="48"/>
      <c r="C3" s="49"/>
      <c r="D3" s="7"/>
      <c r="E3" s="8" t="s">
        <v>0</v>
      </c>
    </row>
    <row r="4" spans="1:5" s="4" customFormat="1" ht="32.1" customHeight="1" x14ac:dyDescent="0.15">
      <c r="A4" s="9" t="s">
        <v>936</v>
      </c>
      <c r="B4" s="50" t="s">
        <v>937</v>
      </c>
      <c r="C4" s="51" t="s">
        <v>836</v>
      </c>
      <c r="D4" s="9" t="s">
        <v>938</v>
      </c>
      <c r="E4" s="9" t="s">
        <v>939</v>
      </c>
    </row>
    <row r="5" spans="1:5" s="43" customFormat="1" ht="32.1" customHeight="1" x14ac:dyDescent="0.15">
      <c r="A5" s="52"/>
      <c r="B5" s="52" t="s">
        <v>940</v>
      </c>
      <c r="C5" s="53">
        <v>17050.099999999999</v>
      </c>
      <c r="D5" s="52"/>
      <c r="E5" s="52"/>
    </row>
    <row r="6" spans="1:5" s="44" customFormat="1" ht="32.1" customHeight="1" x14ac:dyDescent="0.15">
      <c r="A6" s="54">
        <v>1</v>
      </c>
      <c r="B6" s="13" t="s">
        <v>941</v>
      </c>
      <c r="C6" s="15">
        <v>7</v>
      </c>
      <c r="D6" s="15">
        <v>2130504</v>
      </c>
      <c r="E6" s="15" t="s">
        <v>942</v>
      </c>
    </row>
    <row r="7" spans="1:5" s="44" customFormat="1" ht="32.1" customHeight="1" x14ac:dyDescent="0.15">
      <c r="A7" s="54">
        <v>2</v>
      </c>
      <c r="B7" s="13" t="s">
        <v>941</v>
      </c>
      <c r="C7" s="15">
        <v>27.7</v>
      </c>
      <c r="D7" s="15">
        <v>2130504</v>
      </c>
      <c r="E7" s="15" t="s">
        <v>942</v>
      </c>
    </row>
    <row r="8" spans="1:5" s="44" customFormat="1" ht="32.1" customHeight="1" x14ac:dyDescent="0.15">
      <c r="A8" s="54">
        <v>3</v>
      </c>
      <c r="B8" s="13" t="s">
        <v>941</v>
      </c>
      <c r="C8" s="15">
        <v>33.299999999999997</v>
      </c>
      <c r="D8" s="15">
        <v>2130505</v>
      </c>
      <c r="E8" s="15" t="s">
        <v>943</v>
      </c>
    </row>
    <row r="9" spans="1:5" s="44" customFormat="1" ht="32.1" customHeight="1" x14ac:dyDescent="0.15">
      <c r="A9" s="54">
        <v>4</v>
      </c>
      <c r="B9" s="13" t="s">
        <v>941</v>
      </c>
      <c r="C9" s="15">
        <v>27</v>
      </c>
      <c r="D9" s="15">
        <v>2130505</v>
      </c>
      <c r="E9" s="15" t="s">
        <v>943</v>
      </c>
    </row>
    <row r="10" spans="1:5" s="44" customFormat="1" ht="32.1" customHeight="1" x14ac:dyDescent="0.15">
      <c r="A10" s="54">
        <v>5</v>
      </c>
      <c r="B10" s="13" t="s">
        <v>944</v>
      </c>
      <c r="C10" s="15">
        <v>66</v>
      </c>
      <c r="D10" s="15">
        <v>2130705</v>
      </c>
      <c r="E10" s="15" t="s">
        <v>945</v>
      </c>
    </row>
    <row r="11" spans="1:5" s="44" customFormat="1" ht="32.1" customHeight="1" x14ac:dyDescent="0.15">
      <c r="A11" s="54">
        <v>6</v>
      </c>
      <c r="B11" s="13" t="s">
        <v>946</v>
      </c>
      <c r="C11" s="15">
        <v>11</v>
      </c>
      <c r="D11" s="15">
        <v>2130306</v>
      </c>
      <c r="E11" s="15" t="s">
        <v>947</v>
      </c>
    </row>
    <row r="12" spans="1:5" s="44" customFormat="1" ht="32.1" customHeight="1" x14ac:dyDescent="0.15">
      <c r="A12" s="54">
        <v>7</v>
      </c>
      <c r="B12" s="13" t="s">
        <v>948</v>
      </c>
      <c r="C12" s="15">
        <v>9.4</v>
      </c>
      <c r="D12" s="55">
        <v>2013299</v>
      </c>
      <c r="E12" s="55" t="s">
        <v>949</v>
      </c>
    </row>
    <row r="13" spans="1:5" s="44" customFormat="1" ht="32.1" customHeight="1" x14ac:dyDescent="0.15">
      <c r="A13" s="54">
        <v>8</v>
      </c>
      <c r="B13" s="13" t="s">
        <v>950</v>
      </c>
      <c r="C13" s="15">
        <v>592</v>
      </c>
      <c r="D13" s="55">
        <v>2080799</v>
      </c>
      <c r="E13" s="55" t="s">
        <v>951</v>
      </c>
    </row>
    <row r="14" spans="1:5" s="44" customFormat="1" ht="32.1" customHeight="1" x14ac:dyDescent="0.15">
      <c r="A14" s="54">
        <v>9</v>
      </c>
      <c r="B14" s="13" t="s">
        <v>952</v>
      </c>
      <c r="C14" s="15">
        <v>927</v>
      </c>
      <c r="D14" s="55">
        <v>2080507</v>
      </c>
      <c r="E14" s="55" t="s">
        <v>953</v>
      </c>
    </row>
    <row r="15" spans="1:5" s="44" customFormat="1" ht="32.1" customHeight="1" x14ac:dyDescent="0.15">
      <c r="A15" s="54">
        <v>10</v>
      </c>
      <c r="B15" s="13" t="s">
        <v>954</v>
      </c>
      <c r="C15" s="15">
        <v>1617</v>
      </c>
      <c r="D15" s="55">
        <v>2082602</v>
      </c>
      <c r="E15" s="55" t="s">
        <v>955</v>
      </c>
    </row>
    <row r="16" spans="1:5" s="44" customFormat="1" ht="32.1" customHeight="1" x14ac:dyDescent="0.15">
      <c r="A16" s="54">
        <v>11</v>
      </c>
      <c r="B16" s="13" t="s">
        <v>956</v>
      </c>
      <c r="C16" s="15">
        <v>240</v>
      </c>
      <c r="D16" s="55">
        <v>2082602</v>
      </c>
      <c r="E16" s="55" t="s">
        <v>955</v>
      </c>
    </row>
    <row r="17" spans="1:5" s="44" customFormat="1" ht="32.1" customHeight="1" x14ac:dyDescent="0.15">
      <c r="A17" s="54">
        <v>12</v>
      </c>
      <c r="B17" s="13" t="s">
        <v>957</v>
      </c>
      <c r="C17" s="15">
        <v>170.42</v>
      </c>
      <c r="D17" s="55">
        <v>2100399</v>
      </c>
      <c r="E17" s="55" t="s">
        <v>958</v>
      </c>
    </row>
    <row r="18" spans="1:5" s="44" customFormat="1" ht="32.1" customHeight="1" x14ac:dyDescent="0.15">
      <c r="A18" s="54">
        <v>13</v>
      </c>
      <c r="B18" s="13" t="s">
        <v>959</v>
      </c>
      <c r="C18" s="15">
        <v>20.09</v>
      </c>
      <c r="D18" s="55">
        <v>2100399</v>
      </c>
      <c r="E18" s="55" t="s">
        <v>958</v>
      </c>
    </row>
    <row r="19" spans="1:5" s="44" customFormat="1" ht="32.1" customHeight="1" x14ac:dyDescent="0.15">
      <c r="A19" s="54">
        <v>14</v>
      </c>
      <c r="B19" s="13" t="s">
        <v>960</v>
      </c>
      <c r="C19" s="15">
        <v>7.45</v>
      </c>
      <c r="D19" s="55">
        <v>2100399</v>
      </c>
      <c r="E19" s="55" t="s">
        <v>958</v>
      </c>
    </row>
    <row r="20" spans="1:5" s="44" customFormat="1" ht="32.1" customHeight="1" x14ac:dyDescent="0.15">
      <c r="A20" s="54">
        <v>15</v>
      </c>
      <c r="B20" s="13" t="s">
        <v>961</v>
      </c>
      <c r="C20" s="15">
        <v>2</v>
      </c>
      <c r="D20" s="55">
        <v>2100408</v>
      </c>
      <c r="E20" s="55" t="s">
        <v>962</v>
      </c>
    </row>
    <row r="21" spans="1:5" s="44" customFormat="1" ht="32.1" customHeight="1" x14ac:dyDescent="0.15">
      <c r="A21" s="54">
        <v>16</v>
      </c>
      <c r="B21" s="13" t="s">
        <v>963</v>
      </c>
      <c r="C21" s="15">
        <v>64.08</v>
      </c>
      <c r="D21" s="15">
        <v>2100499</v>
      </c>
      <c r="E21" s="15" t="s">
        <v>964</v>
      </c>
    </row>
    <row r="22" spans="1:5" s="44" customFormat="1" ht="32.1" customHeight="1" x14ac:dyDescent="0.15">
      <c r="A22" s="54">
        <v>17</v>
      </c>
      <c r="B22" s="13" t="s">
        <v>965</v>
      </c>
      <c r="C22" s="15">
        <v>20.46</v>
      </c>
      <c r="D22" s="15" t="s">
        <v>966</v>
      </c>
      <c r="E22" s="15" t="s">
        <v>967</v>
      </c>
    </row>
    <row r="23" spans="1:5" s="44" customFormat="1" ht="32.1" customHeight="1" x14ac:dyDescent="0.15">
      <c r="A23" s="54">
        <v>18</v>
      </c>
      <c r="B23" s="13" t="s">
        <v>968</v>
      </c>
      <c r="C23" s="15">
        <v>89.3</v>
      </c>
      <c r="D23" s="15" t="s">
        <v>966</v>
      </c>
      <c r="E23" s="15" t="s">
        <v>967</v>
      </c>
    </row>
    <row r="24" spans="1:5" s="44" customFormat="1" ht="32.1" customHeight="1" x14ac:dyDescent="0.15">
      <c r="A24" s="54">
        <v>19</v>
      </c>
      <c r="B24" s="13" t="s">
        <v>969</v>
      </c>
      <c r="C24" s="15">
        <v>8.6999999999999993</v>
      </c>
      <c r="D24" s="15" t="s">
        <v>966</v>
      </c>
      <c r="E24" s="15" t="s">
        <v>967</v>
      </c>
    </row>
    <row r="25" spans="1:5" s="44" customFormat="1" ht="32.1" customHeight="1" x14ac:dyDescent="0.15">
      <c r="A25" s="54">
        <v>20</v>
      </c>
      <c r="B25" s="13" t="s">
        <v>970</v>
      </c>
      <c r="C25" s="15">
        <v>133.16</v>
      </c>
      <c r="D25" s="15" t="s">
        <v>966</v>
      </c>
      <c r="E25" s="15" t="s">
        <v>967</v>
      </c>
    </row>
    <row r="26" spans="1:5" s="44" customFormat="1" ht="32.1" customHeight="1" x14ac:dyDescent="0.15">
      <c r="A26" s="54">
        <v>21</v>
      </c>
      <c r="B26" s="13" t="s">
        <v>971</v>
      </c>
      <c r="C26" s="15">
        <v>895.74</v>
      </c>
      <c r="D26" s="15" t="s">
        <v>966</v>
      </c>
      <c r="E26" s="15" t="s">
        <v>967</v>
      </c>
    </row>
    <row r="27" spans="1:5" s="44" customFormat="1" ht="32.1" customHeight="1" x14ac:dyDescent="0.15">
      <c r="A27" s="54">
        <v>22</v>
      </c>
      <c r="B27" s="13" t="s">
        <v>972</v>
      </c>
      <c r="C27" s="15">
        <v>38</v>
      </c>
      <c r="D27" s="15">
        <v>2081107</v>
      </c>
      <c r="E27" s="15" t="s">
        <v>973</v>
      </c>
    </row>
    <row r="28" spans="1:5" s="44" customFormat="1" ht="32.1" customHeight="1" x14ac:dyDescent="0.15">
      <c r="A28" s="54">
        <v>23</v>
      </c>
      <c r="B28" s="13" t="s">
        <v>972</v>
      </c>
      <c r="C28" s="15">
        <v>53</v>
      </c>
      <c r="D28" s="15">
        <v>2081107</v>
      </c>
      <c r="E28" s="15" t="s">
        <v>973</v>
      </c>
    </row>
    <row r="29" spans="1:5" s="44" customFormat="1" ht="32.1" customHeight="1" x14ac:dyDescent="0.15">
      <c r="A29" s="54">
        <v>24</v>
      </c>
      <c r="B29" s="13" t="s">
        <v>974</v>
      </c>
      <c r="C29" s="15">
        <v>70</v>
      </c>
      <c r="D29" s="15">
        <v>2081002</v>
      </c>
      <c r="E29" s="15" t="s">
        <v>975</v>
      </c>
    </row>
    <row r="30" spans="1:5" s="44" customFormat="1" ht="32.1" customHeight="1" x14ac:dyDescent="0.15">
      <c r="A30" s="54">
        <v>25</v>
      </c>
      <c r="B30" s="13" t="s">
        <v>976</v>
      </c>
      <c r="C30" s="15">
        <v>750.3</v>
      </c>
      <c r="D30" s="15" t="s">
        <v>977</v>
      </c>
      <c r="E30" s="15" t="s">
        <v>978</v>
      </c>
    </row>
    <row r="31" spans="1:5" s="44" customFormat="1" ht="32.1" customHeight="1" x14ac:dyDescent="0.15">
      <c r="A31" s="54">
        <v>26</v>
      </c>
      <c r="B31" s="13" t="s">
        <v>979</v>
      </c>
      <c r="C31" s="15">
        <v>257.33</v>
      </c>
      <c r="D31" s="15" t="s">
        <v>977</v>
      </c>
      <c r="E31" s="15" t="s">
        <v>978</v>
      </c>
    </row>
    <row r="32" spans="1:5" s="44" customFormat="1" ht="32.1" customHeight="1" x14ac:dyDescent="0.15">
      <c r="A32" s="54">
        <v>27</v>
      </c>
      <c r="B32" s="13" t="s">
        <v>980</v>
      </c>
      <c r="C32" s="15">
        <v>1.26</v>
      </c>
      <c r="D32" s="15">
        <v>2081199</v>
      </c>
      <c r="E32" s="15" t="s">
        <v>981</v>
      </c>
    </row>
    <row r="33" spans="1:5" s="44" customFormat="1" ht="32.1" customHeight="1" x14ac:dyDescent="0.15">
      <c r="A33" s="54">
        <v>28</v>
      </c>
      <c r="B33" s="13" t="s">
        <v>982</v>
      </c>
      <c r="C33" s="15">
        <v>4.3499999999999996</v>
      </c>
      <c r="D33" s="15">
        <v>2081199</v>
      </c>
      <c r="E33" s="15" t="s">
        <v>981</v>
      </c>
    </row>
    <row r="34" spans="1:5" s="44" customFormat="1" ht="32.1" customHeight="1" x14ac:dyDescent="0.15">
      <c r="A34" s="54">
        <v>29</v>
      </c>
      <c r="B34" s="13" t="s">
        <v>983</v>
      </c>
      <c r="C34" s="15">
        <v>1.1100000000000001</v>
      </c>
      <c r="D34" s="15">
        <v>2081199</v>
      </c>
      <c r="E34" s="15" t="s">
        <v>981</v>
      </c>
    </row>
    <row r="35" spans="1:5" s="44" customFormat="1" ht="32.1" customHeight="1" x14ac:dyDescent="0.15">
      <c r="A35" s="54">
        <v>30</v>
      </c>
      <c r="B35" s="13" t="s">
        <v>984</v>
      </c>
      <c r="C35" s="15">
        <v>3.82</v>
      </c>
      <c r="D35" s="15">
        <v>2081199</v>
      </c>
      <c r="E35" s="15" t="s">
        <v>981</v>
      </c>
    </row>
    <row r="36" spans="1:5" s="44" customFormat="1" ht="32.1" customHeight="1" x14ac:dyDescent="0.15">
      <c r="A36" s="54">
        <v>31</v>
      </c>
      <c r="B36" s="56" t="s">
        <v>985</v>
      </c>
      <c r="C36" s="15">
        <v>35</v>
      </c>
      <c r="D36" s="12" t="s">
        <v>986</v>
      </c>
      <c r="E36" s="12" t="s">
        <v>987</v>
      </c>
    </row>
    <row r="37" spans="1:5" s="44" customFormat="1" ht="32.1" customHeight="1" x14ac:dyDescent="0.15">
      <c r="A37" s="54">
        <v>32</v>
      </c>
      <c r="B37" s="56" t="s">
        <v>988</v>
      </c>
      <c r="C37" s="15">
        <v>777</v>
      </c>
      <c r="D37" s="12" t="s">
        <v>989</v>
      </c>
      <c r="E37" s="12" t="s">
        <v>990</v>
      </c>
    </row>
    <row r="38" spans="1:5" s="44" customFormat="1" ht="32.1" customHeight="1" x14ac:dyDescent="0.15">
      <c r="A38" s="54">
        <v>33</v>
      </c>
      <c r="B38" s="56" t="s">
        <v>991</v>
      </c>
      <c r="C38" s="15">
        <v>0.76</v>
      </c>
      <c r="D38" s="12" t="s">
        <v>989</v>
      </c>
      <c r="E38" s="12" t="s">
        <v>990</v>
      </c>
    </row>
    <row r="39" spans="1:5" s="44" customFormat="1" ht="32.1" customHeight="1" x14ac:dyDescent="0.15">
      <c r="A39" s="54">
        <v>34</v>
      </c>
      <c r="B39" s="56" t="s">
        <v>992</v>
      </c>
      <c r="C39" s="15">
        <v>54</v>
      </c>
      <c r="D39" s="12" t="s">
        <v>989</v>
      </c>
      <c r="E39" s="12" t="s">
        <v>990</v>
      </c>
    </row>
    <row r="40" spans="1:5" s="44" customFormat="1" ht="32.1" customHeight="1" x14ac:dyDescent="0.15">
      <c r="A40" s="54">
        <v>35</v>
      </c>
      <c r="B40" s="56" t="s">
        <v>993</v>
      </c>
      <c r="C40" s="15">
        <v>0.8</v>
      </c>
      <c r="D40" s="15" t="s">
        <v>989</v>
      </c>
      <c r="E40" s="12" t="s">
        <v>990</v>
      </c>
    </row>
    <row r="41" spans="1:5" s="44" customFormat="1" ht="32.1" customHeight="1" x14ac:dyDescent="0.15">
      <c r="A41" s="54">
        <v>36</v>
      </c>
      <c r="B41" s="56" t="s">
        <v>994</v>
      </c>
      <c r="C41" s="15">
        <v>14</v>
      </c>
      <c r="D41" s="12" t="s">
        <v>989</v>
      </c>
      <c r="E41" s="12" t="s">
        <v>990</v>
      </c>
    </row>
    <row r="42" spans="1:5" s="44" customFormat="1" ht="32.1" customHeight="1" x14ac:dyDescent="0.15">
      <c r="A42" s="54">
        <v>37</v>
      </c>
      <c r="B42" s="56" t="s">
        <v>995</v>
      </c>
      <c r="C42" s="15">
        <v>0.42</v>
      </c>
      <c r="D42" s="12" t="s">
        <v>989</v>
      </c>
      <c r="E42" s="12" t="s">
        <v>990</v>
      </c>
    </row>
    <row r="43" spans="1:5" s="44" customFormat="1" ht="32.1" customHeight="1" x14ac:dyDescent="0.15">
      <c r="A43" s="54">
        <v>38</v>
      </c>
      <c r="B43" s="56" t="s">
        <v>996</v>
      </c>
      <c r="C43" s="15">
        <v>81</v>
      </c>
      <c r="D43" s="12">
        <v>2101301</v>
      </c>
      <c r="E43" s="12" t="s">
        <v>997</v>
      </c>
    </row>
    <row r="44" spans="1:5" s="44" customFormat="1" ht="32.1" customHeight="1" x14ac:dyDescent="0.15">
      <c r="A44" s="54">
        <v>39</v>
      </c>
      <c r="B44" s="56" t="s">
        <v>998</v>
      </c>
      <c r="C44" s="15">
        <v>5206</v>
      </c>
      <c r="D44" s="12">
        <v>2210108</v>
      </c>
      <c r="E44" s="12" t="s">
        <v>999</v>
      </c>
    </row>
    <row r="45" spans="1:5" s="44" customFormat="1" ht="32.1" customHeight="1" x14ac:dyDescent="0.15">
      <c r="A45" s="54">
        <v>40</v>
      </c>
      <c r="B45" s="56" t="s">
        <v>1000</v>
      </c>
      <c r="C45" s="15">
        <v>81.900000000000006</v>
      </c>
      <c r="D45" s="12">
        <v>2140199</v>
      </c>
      <c r="E45" s="12" t="s">
        <v>1001</v>
      </c>
    </row>
    <row r="46" spans="1:5" s="44" customFormat="1" ht="32.1" customHeight="1" x14ac:dyDescent="0.15">
      <c r="A46" s="54">
        <v>41</v>
      </c>
      <c r="B46" s="56" t="s">
        <v>1002</v>
      </c>
      <c r="C46" s="15">
        <v>9</v>
      </c>
      <c r="D46" s="12">
        <v>2130705</v>
      </c>
      <c r="E46" s="12" t="s">
        <v>945</v>
      </c>
    </row>
    <row r="47" spans="1:5" s="44" customFormat="1" ht="32.1" customHeight="1" x14ac:dyDescent="0.15">
      <c r="A47" s="54">
        <v>42</v>
      </c>
      <c r="B47" s="56" t="s">
        <v>1003</v>
      </c>
      <c r="C47" s="15">
        <v>5.5</v>
      </c>
      <c r="D47" s="12">
        <v>2050202</v>
      </c>
      <c r="E47" s="12" t="s">
        <v>1004</v>
      </c>
    </row>
    <row r="48" spans="1:5" s="44" customFormat="1" ht="32.1" customHeight="1" x14ac:dyDescent="0.15">
      <c r="A48" s="54">
        <v>43</v>
      </c>
      <c r="B48" s="56" t="s">
        <v>1003</v>
      </c>
      <c r="C48" s="15">
        <v>5.5</v>
      </c>
      <c r="D48" s="12">
        <v>2050202</v>
      </c>
      <c r="E48" s="12" t="s">
        <v>1004</v>
      </c>
    </row>
    <row r="49" spans="1:5" s="44" customFormat="1" ht="32.1" customHeight="1" x14ac:dyDescent="0.15">
      <c r="A49" s="54">
        <v>44</v>
      </c>
      <c r="B49" s="56" t="s">
        <v>1005</v>
      </c>
      <c r="C49" s="15">
        <v>712</v>
      </c>
      <c r="D49" s="12">
        <v>2050203</v>
      </c>
      <c r="E49" s="12" t="s">
        <v>1006</v>
      </c>
    </row>
    <row r="50" spans="1:5" s="44" customFormat="1" ht="32.1" customHeight="1" x14ac:dyDescent="0.15">
      <c r="A50" s="54">
        <v>45</v>
      </c>
      <c r="B50" s="56" t="s">
        <v>1005</v>
      </c>
      <c r="C50" s="15">
        <v>73</v>
      </c>
      <c r="D50" s="12">
        <v>2050203</v>
      </c>
      <c r="E50" s="12" t="s">
        <v>1006</v>
      </c>
    </row>
    <row r="51" spans="1:5" s="44" customFormat="1" ht="32.1" customHeight="1" x14ac:dyDescent="0.15">
      <c r="A51" s="54">
        <v>46</v>
      </c>
      <c r="B51" s="56" t="s">
        <v>1005</v>
      </c>
      <c r="C51" s="15">
        <v>102</v>
      </c>
      <c r="D51" s="12">
        <v>2050202</v>
      </c>
      <c r="E51" s="12" t="s">
        <v>1004</v>
      </c>
    </row>
    <row r="52" spans="1:5" s="44" customFormat="1" ht="32.1" customHeight="1" x14ac:dyDescent="0.15">
      <c r="A52" s="54">
        <v>47</v>
      </c>
      <c r="B52" s="56" t="s">
        <v>1007</v>
      </c>
      <c r="C52" s="15">
        <v>1774.5</v>
      </c>
      <c r="D52" s="12">
        <v>2050202</v>
      </c>
      <c r="E52" s="12" t="s">
        <v>1004</v>
      </c>
    </row>
    <row r="53" spans="1:5" s="44" customFormat="1" ht="32.1" customHeight="1" x14ac:dyDescent="0.15">
      <c r="A53" s="54">
        <v>48</v>
      </c>
      <c r="B53" s="56" t="s">
        <v>1007</v>
      </c>
      <c r="C53" s="15">
        <v>74</v>
      </c>
      <c r="D53" s="12">
        <v>2050203</v>
      </c>
      <c r="E53" s="12" t="s">
        <v>1006</v>
      </c>
    </row>
    <row r="54" spans="1:5" s="44" customFormat="1" ht="32.1" customHeight="1" x14ac:dyDescent="0.15">
      <c r="A54" s="54">
        <v>49</v>
      </c>
      <c r="B54" s="56" t="s">
        <v>1007</v>
      </c>
      <c r="C54" s="15">
        <v>567.5</v>
      </c>
      <c r="D54" s="12">
        <v>2050202</v>
      </c>
      <c r="E54" s="12" t="s">
        <v>1004</v>
      </c>
    </row>
    <row r="55" spans="1:5" s="44" customFormat="1" ht="32.1" customHeight="1" x14ac:dyDescent="0.15">
      <c r="A55" s="54">
        <v>50</v>
      </c>
      <c r="B55" s="56" t="s">
        <v>1007</v>
      </c>
      <c r="C55" s="15">
        <v>24</v>
      </c>
      <c r="D55" s="12">
        <v>2050203</v>
      </c>
      <c r="E55" s="12" t="s">
        <v>1006</v>
      </c>
    </row>
    <row r="56" spans="1:5" s="44" customFormat="1" ht="32.1" customHeight="1" x14ac:dyDescent="0.15">
      <c r="A56" s="54">
        <v>51</v>
      </c>
      <c r="B56" s="56" t="s">
        <v>1007</v>
      </c>
      <c r="C56" s="15">
        <v>4.2</v>
      </c>
      <c r="D56" s="12">
        <v>2050203</v>
      </c>
      <c r="E56" s="12" t="s">
        <v>1006</v>
      </c>
    </row>
    <row r="57" spans="1:5" s="44" customFormat="1" ht="32.1" customHeight="1" x14ac:dyDescent="0.15">
      <c r="A57" s="54">
        <v>52</v>
      </c>
      <c r="B57" s="56" t="s">
        <v>1007</v>
      </c>
      <c r="C57" s="15">
        <v>99.3</v>
      </c>
      <c r="D57" s="12">
        <v>2050203</v>
      </c>
      <c r="E57" s="12" t="s">
        <v>1006</v>
      </c>
    </row>
    <row r="58" spans="1:5" s="44" customFormat="1" ht="32.1" customHeight="1" x14ac:dyDescent="0.15">
      <c r="A58" s="54">
        <v>53</v>
      </c>
      <c r="B58" s="56" t="s">
        <v>1007</v>
      </c>
      <c r="C58" s="15">
        <v>329</v>
      </c>
      <c r="D58" s="12">
        <v>2050299</v>
      </c>
      <c r="E58" s="12" t="s">
        <v>1008</v>
      </c>
    </row>
    <row r="59" spans="1:5" s="44" customFormat="1" ht="32.1" customHeight="1" x14ac:dyDescent="0.15">
      <c r="A59" s="54">
        <v>54</v>
      </c>
      <c r="B59" s="56" t="s">
        <v>1007</v>
      </c>
      <c r="C59" s="15">
        <v>52.8</v>
      </c>
      <c r="D59" s="12">
        <v>2050299</v>
      </c>
      <c r="E59" s="12" t="s">
        <v>1008</v>
      </c>
    </row>
    <row r="60" spans="1:5" s="44" customFormat="1" ht="32.1" customHeight="1" x14ac:dyDescent="0.15">
      <c r="A60" s="54">
        <v>55</v>
      </c>
      <c r="B60" s="56" t="s">
        <v>1007</v>
      </c>
      <c r="C60" s="15">
        <v>90.53</v>
      </c>
      <c r="D60" s="12">
        <v>2050202</v>
      </c>
      <c r="E60" s="12" t="s">
        <v>1004</v>
      </c>
    </row>
    <row r="61" spans="1:5" s="44" customFormat="1" ht="32.1" customHeight="1" x14ac:dyDescent="0.15">
      <c r="A61" s="54">
        <v>56</v>
      </c>
      <c r="B61" s="56" t="s">
        <v>1007</v>
      </c>
      <c r="C61" s="15">
        <v>15.77</v>
      </c>
      <c r="D61" s="12">
        <v>2050203</v>
      </c>
      <c r="E61" s="12" t="s">
        <v>1006</v>
      </c>
    </row>
    <row r="62" spans="1:5" s="44" customFormat="1" ht="32.1" customHeight="1" x14ac:dyDescent="0.15">
      <c r="A62" s="54">
        <v>57</v>
      </c>
      <c r="B62" s="56" t="s">
        <v>1007</v>
      </c>
      <c r="C62" s="15">
        <v>48.2</v>
      </c>
      <c r="D62" s="12">
        <v>2050202</v>
      </c>
      <c r="E62" s="12" t="s">
        <v>1004</v>
      </c>
    </row>
    <row r="63" spans="1:5" s="44" customFormat="1" ht="32.1" customHeight="1" x14ac:dyDescent="0.15">
      <c r="A63" s="54">
        <v>58</v>
      </c>
      <c r="B63" s="56" t="s">
        <v>1007</v>
      </c>
      <c r="C63" s="15">
        <v>8.4</v>
      </c>
      <c r="D63" s="12">
        <v>2050203</v>
      </c>
      <c r="E63" s="12" t="s">
        <v>1006</v>
      </c>
    </row>
    <row r="64" spans="1:5" s="44" customFormat="1" ht="32.1" customHeight="1" x14ac:dyDescent="0.15">
      <c r="A64" s="54">
        <v>59</v>
      </c>
      <c r="B64" s="56" t="s">
        <v>1007</v>
      </c>
      <c r="C64" s="15">
        <v>276.89999999999998</v>
      </c>
      <c r="D64" s="12">
        <v>2050203</v>
      </c>
      <c r="E64" s="12" t="s">
        <v>1006</v>
      </c>
    </row>
    <row r="65" spans="1:5" s="44" customFormat="1" ht="32.1" customHeight="1" x14ac:dyDescent="0.15">
      <c r="A65" s="54">
        <v>60</v>
      </c>
      <c r="B65" s="56" t="s">
        <v>1009</v>
      </c>
      <c r="C65" s="15">
        <v>267</v>
      </c>
      <c r="D65" s="12">
        <v>2050201</v>
      </c>
      <c r="E65" s="12" t="s">
        <v>1010</v>
      </c>
    </row>
    <row r="66" spans="1:5" s="44" customFormat="1" ht="32.1" customHeight="1" x14ac:dyDescent="0.15">
      <c r="A66" s="54">
        <v>61</v>
      </c>
      <c r="B66" s="56" t="s">
        <v>1009</v>
      </c>
      <c r="C66" s="15">
        <v>43</v>
      </c>
      <c r="D66" s="12">
        <v>2050201</v>
      </c>
      <c r="E66" s="12" t="s">
        <v>1010</v>
      </c>
    </row>
    <row r="67" spans="1:5" s="44" customFormat="1" ht="32.1" customHeight="1" x14ac:dyDescent="0.15">
      <c r="A67" s="54">
        <v>62</v>
      </c>
      <c r="B67" s="56" t="s">
        <v>1011</v>
      </c>
      <c r="C67" s="15">
        <v>13.24</v>
      </c>
      <c r="D67" s="12">
        <v>2050299</v>
      </c>
      <c r="E67" s="12" t="s">
        <v>1008</v>
      </c>
    </row>
    <row r="68" spans="1:5" s="44" customFormat="1" ht="32.1" customHeight="1" x14ac:dyDescent="0.15">
      <c r="A68" s="54">
        <v>63</v>
      </c>
      <c r="B68" s="56" t="s">
        <v>1011</v>
      </c>
      <c r="C68" s="15">
        <v>4.01</v>
      </c>
      <c r="D68" s="12">
        <v>2050203</v>
      </c>
      <c r="E68" s="12" t="s">
        <v>1006</v>
      </c>
    </row>
    <row r="69" spans="1:5" s="44" customFormat="1" ht="32.1" customHeight="1" x14ac:dyDescent="0.15">
      <c r="A69" s="54">
        <v>64</v>
      </c>
      <c r="B69" s="56" t="s">
        <v>1012</v>
      </c>
      <c r="C69" s="15">
        <v>0.84</v>
      </c>
      <c r="D69" s="12">
        <v>2050201</v>
      </c>
      <c r="E69" s="12" t="s">
        <v>1010</v>
      </c>
    </row>
    <row r="70" spans="1:5" s="44" customFormat="1" ht="32.1" customHeight="1" x14ac:dyDescent="0.15">
      <c r="A70" s="54">
        <v>65</v>
      </c>
      <c r="B70" s="56" t="s">
        <v>1012</v>
      </c>
      <c r="C70" s="15">
        <v>2.3199999999999998</v>
      </c>
      <c r="D70" s="12">
        <v>2050203</v>
      </c>
      <c r="E70" s="12" t="s">
        <v>1006</v>
      </c>
    </row>
    <row r="71" spans="1:5" s="44" customFormat="1" ht="32.1" customHeight="1" x14ac:dyDescent="0.15">
      <c r="A71" s="54">
        <v>66</v>
      </c>
      <c r="B71" s="56" t="s">
        <v>1012</v>
      </c>
      <c r="C71" s="15">
        <v>8.74</v>
      </c>
      <c r="D71" s="12">
        <v>2050202</v>
      </c>
      <c r="E71" s="12" t="s">
        <v>1004</v>
      </c>
    </row>
    <row r="72" spans="1:5" s="44" customFormat="1" ht="32.1" customHeight="1" x14ac:dyDescent="0.15">
      <c r="A72" s="54">
        <v>67</v>
      </c>
      <c r="B72" s="56" t="s">
        <v>1013</v>
      </c>
      <c r="C72" s="15">
        <v>26</v>
      </c>
      <c r="D72" s="12">
        <v>2050202</v>
      </c>
      <c r="E72" s="12" t="s">
        <v>1004</v>
      </c>
    </row>
    <row r="73" spans="1:5" s="44" customFormat="1" ht="32.1" customHeight="1" x14ac:dyDescent="0.15">
      <c r="A73" s="54">
        <v>68</v>
      </c>
      <c r="B73" s="56" t="s">
        <v>1013</v>
      </c>
      <c r="C73" s="15">
        <v>14</v>
      </c>
      <c r="D73" s="12">
        <v>2050203</v>
      </c>
      <c r="E73" s="12" t="s">
        <v>1006</v>
      </c>
    </row>
    <row r="74" spans="1:5" s="44" customFormat="1" ht="24" customHeight="1" x14ac:dyDescent="0.15">
      <c r="A74" s="47"/>
      <c r="B74" s="57"/>
      <c r="C74" s="58"/>
      <c r="D74" s="47"/>
    </row>
  </sheetData>
  <mergeCells count="1">
    <mergeCell ref="A2:E2"/>
  </mergeCells>
  <phoneticPr fontId="15" type="noConversion"/>
  <dataValidations count="1">
    <dataValidation type="textLength" allowBlank="1" showInputMessage="1" showErrorMessage="1" sqref="D6 D22:D24" xr:uid="{00000000-0002-0000-0A00-000000000000}">
      <formula1>7</formula1>
      <formula2>7</formula2>
    </dataValidation>
  </dataValidations>
  <printOptions horizontalCentered="1"/>
  <pageMargins left="0.70833333333333304" right="0.70833333333333304" top="0.75138888888888899" bottom="0.75138888888888899" header="0.29861111111111099" footer="0.29861111111111099"/>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71"/>
  <sheetViews>
    <sheetView showGridLines="0" view="pageBreakPreview" zoomScaleNormal="100" zoomScaleSheetLayoutView="100" workbookViewId="0">
      <selection sqref="A1:XFD1"/>
    </sheetView>
  </sheetViews>
  <sheetFormatPr defaultColWidth="9" defaultRowHeight="24.95" customHeight="1" x14ac:dyDescent="0.15"/>
  <cols>
    <col min="1" max="1" width="38.375" style="17" customWidth="1"/>
    <col min="2" max="2" width="15.625" style="36" customWidth="1"/>
    <col min="3" max="3" width="15.625" style="37" customWidth="1"/>
    <col min="4" max="4" width="17.125" style="17" customWidth="1"/>
    <col min="5" max="16384" width="9" style="17"/>
  </cols>
  <sheetData>
    <row r="1" spans="1:4" s="222" customFormat="1" ht="18" customHeight="1" x14ac:dyDescent="0.15">
      <c r="A1" s="229" t="s">
        <v>1665</v>
      </c>
      <c r="B1" s="231"/>
      <c r="C1" s="231"/>
    </row>
    <row r="2" spans="1:4" ht="36" customHeight="1" x14ac:dyDescent="0.15">
      <c r="A2" s="248" t="s">
        <v>1666</v>
      </c>
      <c r="B2" s="249"/>
      <c r="C2" s="249"/>
      <c r="D2" s="249"/>
    </row>
    <row r="3" spans="1:4" ht="15" customHeight="1" x14ac:dyDescent="0.15">
      <c r="D3" s="20" t="s">
        <v>0</v>
      </c>
    </row>
    <row r="4" spans="1:4" s="16" customFormat="1" ht="30" customHeight="1" x14ac:dyDescent="0.15">
      <c r="A4" s="21" t="s">
        <v>57</v>
      </c>
      <c r="B4" s="22" t="s">
        <v>1014</v>
      </c>
      <c r="C4" s="23" t="s">
        <v>87</v>
      </c>
      <c r="D4" s="38" t="s">
        <v>1015</v>
      </c>
    </row>
    <row r="5" spans="1:4" s="16" customFormat="1" ht="24.95" customHeight="1" x14ac:dyDescent="0.15">
      <c r="A5" s="25" t="s">
        <v>1016</v>
      </c>
      <c r="B5" s="26"/>
      <c r="C5" s="26"/>
      <c r="D5" s="39" t="str">
        <f t="shared" ref="D5:D21" si="0">IF(B5=0,"",ROUND(C5/B5*100,1))</f>
        <v/>
      </c>
    </row>
    <row r="6" spans="1:4" s="16" customFormat="1" ht="24.95" customHeight="1" x14ac:dyDescent="0.15">
      <c r="A6" s="29" t="s">
        <v>1017</v>
      </c>
      <c r="B6" s="40"/>
      <c r="C6" s="26"/>
      <c r="D6" s="39" t="str">
        <f t="shared" si="0"/>
        <v/>
      </c>
    </row>
    <row r="7" spans="1:4" s="16" customFormat="1" ht="24.95" customHeight="1" x14ac:dyDescent="0.15">
      <c r="A7" s="29" t="s">
        <v>1018</v>
      </c>
      <c r="B7" s="40"/>
      <c r="C7" s="26"/>
      <c r="D7" s="39" t="str">
        <f t="shared" si="0"/>
        <v/>
      </c>
    </row>
    <row r="8" spans="1:4" s="16" customFormat="1" ht="24.95" customHeight="1" x14ac:dyDescent="0.15">
      <c r="A8" s="29" t="s">
        <v>1019</v>
      </c>
      <c r="B8" s="40"/>
      <c r="C8" s="26"/>
      <c r="D8" s="39" t="str">
        <f t="shared" si="0"/>
        <v/>
      </c>
    </row>
    <row r="9" spans="1:4" s="16" customFormat="1" ht="24.95" customHeight="1" x14ac:dyDescent="0.15">
      <c r="A9" s="29" t="s">
        <v>1020</v>
      </c>
      <c r="B9" s="40"/>
      <c r="C9" s="26"/>
      <c r="D9" s="39" t="str">
        <f t="shared" si="0"/>
        <v/>
      </c>
    </row>
    <row r="10" spans="1:4" s="16" customFormat="1" ht="24.95" customHeight="1" x14ac:dyDescent="0.15">
      <c r="A10" s="25" t="s">
        <v>1021</v>
      </c>
      <c r="B10" s="26"/>
      <c r="C10" s="26"/>
      <c r="D10" s="39" t="str">
        <f t="shared" si="0"/>
        <v/>
      </c>
    </row>
    <row r="11" spans="1:4" s="16" customFormat="1" ht="24.95" customHeight="1" x14ac:dyDescent="0.15">
      <c r="A11" s="25" t="s">
        <v>1022</v>
      </c>
      <c r="B11" s="40"/>
      <c r="C11" s="26"/>
      <c r="D11" s="39" t="str">
        <f t="shared" si="0"/>
        <v/>
      </c>
    </row>
    <row r="12" spans="1:4" s="16" customFormat="1" ht="24.95" customHeight="1" x14ac:dyDescent="0.15">
      <c r="A12" s="30" t="s">
        <v>1023</v>
      </c>
      <c r="B12" s="26"/>
      <c r="C12" s="26"/>
      <c r="D12" s="39" t="str">
        <f t="shared" si="0"/>
        <v/>
      </c>
    </row>
    <row r="13" spans="1:4" s="16" customFormat="1" ht="24.95" customHeight="1" x14ac:dyDescent="0.15">
      <c r="A13" s="30" t="s">
        <v>1024</v>
      </c>
      <c r="B13" s="26">
        <f>SUM(B14:B18)</f>
        <v>145999</v>
      </c>
      <c r="C13" s="26">
        <v>210000</v>
      </c>
      <c r="D13" s="39">
        <f t="shared" si="0"/>
        <v>143.80000000000001</v>
      </c>
    </row>
    <row r="14" spans="1:4" s="16" customFormat="1" ht="24.95" customHeight="1" x14ac:dyDescent="0.15">
      <c r="A14" s="30" t="s">
        <v>1025</v>
      </c>
      <c r="B14" s="26">
        <v>132586</v>
      </c>
      <c r="C14" s="26">
        <v>210000</v>
      </c>
      <c r="D14" s="39">
        <f t="shared" si="0"/>
        <v>158.4</v>
      </c>
    </row>
    <row r="15" spans="1:4" s="16" customFormat="1" ht="24.95" customHeight="1" x14ac:dyDescent="0.15">
      <c r="A15" s="30" t="s">
        <v>1026</v>
      </c>
      <c r="B15" s="26">
        <v>33</v>
      </c>
      <c r="C15" s="26"/>
      <c r="D15" s="39">
        <f t="shared" si="0"/>
        <v>0</v>
      </c>
    </row>
    <row r="16" spans="1:4" s="16" customFormat="1" ht="24.95" customHeight="1" x14ac:dyDescent="0.15">
      <c r="A16" s="30" t="s">
        <v>1027</v>
      </c>
      <c r="B16" s="26">
        <v>13380</v>
      </c>
      <c r="C16" s="26"/>
      <c r="D16" s="39">
        <f t="shared" si="0"/>
        <v>0</v>
      </c>
    </row>
    <row r="17" spans="1:4" s="16" customFormat="1" ht="24.95" customHeight="1" x14ac:dyDescent="0.15">
      <c r="A17" s="30" t="s">
        <v>1028</v>
      </c>
      <c r="B17" s="26"/>
      <c r="C17" s="26"/>
      <c r="D17" s="39" t="str">
        <f t="shared" si="0"/>
        <v/>
      </c>
    </row>
    <row r="18" spans="1:4" s="16" customFormat="1" ht="24.95" customHeight="1" x14ac:dyDescent="0.15">
      <c r="A18" s="30" t="s">
        <v>1029</v>
      </c>
      <c r="B18" s="26"/>
      <c r="C18" s="26"/>
      <c r="D18" s="39" t="str">
        <f t="shared" si="0"/>
        <v/>
      </c>
    </row>
    <row r="19" spans="1:4" s="16" customFormat="1" ht="24.95" customHeight="1" x14ac:dyDescent="0.15">
      <c r="A19" s="30" t="s">
        <v>1030</v>
      </c>
      <c r="B19" s="26"/>
      <c r="C19" s="26"/>
      <c r="D19" s="39" t="str">
        <f t="shared" si="0"/>
        <v/>
      </c>
    </row>
    <row r="20" spans="1:4" s="16" customFormat="1" ht="24.95" customHeight="1" x14ac:dyDescent="0.15">
      <c r="A20" s="30" t="s">
        <v>1031</v>
      </c>
      <c r="B20" s="26">
        <v>43</v>
      </c>
      <c r="C20" s="26"/>
      <c r="D20" s="39">
        <f t="shared" si="0"/>
        <v>0</v>
      </c>
    </row>
    <row r="21" spans="1:4" s="35" customFormat="1" ht="24.95" customHeight="1" x14ac:dyDescent="0.15">
      <c r="A21" s="34" t="s">
        <v>1032</v>
      </c>
      <c r="B21" s="23">
        <f>B5+B6+B7+B8+B9+B10+B11+B12+B13+B19+B20</f>
        <v>146042</v>
      </c>
      <c r="C21" s="23">
        <f>C5+C6+C7+C8+C9+C10+C11+C12+C13+C19+C20</f>
        <v>210000</v>
      </c>
      <c r="D21" s="21">
        <f t="shared" si="0"/>
        <v>143.80000000000001</v>
      </c>
    </row>
    <row r="22" spans="1:4" s="16" customFormat="1" ht="24.95" customHeight="1" x14ac:dyDescent="0.15">
      <c r="A22" s="246"/>
      <c r="B22" s="255"/>
      <c r="C22" s="255"/>
      <c r="D22" s="255"/>
    </row>
    <row r="23" spans="1:4" s="16" customFormat="1" ht="24.95" customHeight="1" x14ac:dyDescent="0.15">
      <c r="B23" s="41"/>
      <c r="C23" s="42"/>
    </row>
    <row r="24" spans="1:4" s="16" customFormat="1" ht="24.95" customHeight="1" x14ac:dyDescent="0.15">
      <c r="B24" s="41"/>
      <c r="C24" s="42"/>
    </row>
    <row r="25" spans="1:4" s="16" customFormat="1" ht="24.95" customHeight="1" x14ac:dyDescent="0.15">
      <c r="B25" s="41"/>
      <c r="C25" s="42"/>
    </row>
    <row r="26" spans="1:4" s="16" customFormat="1" ht="24.95" customHeight="1" x14ac:dyDescent="0.15">
      <c r="B26" s="41"/>
      <c r="C26" s="42"/>
    </row>
    <row r="27" spans="1:4" s="16" customFormat="1" ht="24.95" customHeight="1" x14ac:dyDescent="0.15">
      <c r="B27" s="41"/>
      <c r="C27" s="42"/>
    </row>
    <row r="28" spans="1:4" s="16" customFormat="1" ht="24.95" customHeight="1" x14ac:dyDescent="0.15">
      <c r="B28" s="41"/>
      <c r="C28" s="42"/>
    </row>
    <row r="29" spans="1:4" s="16" customFormat="1" ht="24.95" customHeight="1" x14ac:dyDescent="0.15">
      <c r="B29" s="41"/>
      <c r="C29" s="42"/>
    </row>
    <row r="30" spans="1:4" s="16" customFormat="1" ht="24.95" customHeight="1" x14ac:dyDescent="0.15">
      <c r="B30" s="41"/>
      <c r="C30" s="42"/>
    </row>
    <row r="31" spans="1:4" s="16" customFormat="1" ht="24.95" customHeight="1" x14ac:dyDescent="0.15">
      <c r="B31" s="41"/>
      <c r="C31" s="42"/>
    </row>
    <row r="32" spans="1:4" s="16" customFormat="1" ht="24.95" customHeight="1" x14ac:dyDescent="0.15">
      <c r="B32" s="41"/>
      <c r="C32" s="42"/>
    </row>
    <row r="33" spans="2:3" s="16" customFormat="1" ht="24.95" customHeight="1" x14ac:dyDescent="0.15">
      <c r="B33" s="41"/>
      <c r="C33" s="42"/>
    </row>
    <row r="34" spans="2:3" s="16" customFormat="1" ht="24.95" customHeight="1" x14ac:dyDescent="0.15">
      <c r="B34" s="41"/>
      <c r="C34" s="42"/>
    </row>
    <row r="35" spans="2:3" s="16" customFormat="1" ht="24.95" customHeight="1" x14ac:dyDescent="0.15">
      <c r="B35" s="41"/>
      <c r="C35" s="42"/>
    </row>
    <row r="36" spans="2:3" s="16" customFormat="1" ht="24.95" customHeight="1" x14ac:dyDescent="0.15">
      <c r="B36" s="41"/>
      <c r="C36" s="42"/>
    </row>
    <row r="37" spans="2:3" s="16" customFormat="1" ht="24.95" customHeight="1" x14ac:dyDescent="0.15">
      <c r="B37" s="41"/>
      <c r="C37" s="42"/>
    </row>
    <row r="38" spans="2:3" s="16" customFormat="1" ht="24.95" customHeight="1" x14ac:dyDescent="0.15">
      <c r="B38" s="41"/>
      <c r="C38" s="42"/>
    </row>
    <row r="39" spans="2:3" s="16" customFormat="1" ht="24.95" customHeight="1" x14ac:dyDescent="0.15">
      <c r="B39" s="41"/>
      <c r="C39" s="42"/>
    </row>
    <row r="40" spans="2:3" s="16" customFormat="1" ht="24.95" customHeight="1" x14ac:dyDescent="0.15">
      <c r="B40" s="41"/>
      <c r="C40" s="42"/>
    </row>
    <row r="41" spans="2:3" s="16" customFormat="1" ht="24.95" customHeight="1" x14ac:dyDescent="0.15">
      <c r="B41" s="41"/>
      <c r="C41" s="42"/>
    </row>
    <row r="42" spans="2:3" s="16" customFormat="1" ht="24.95" customHeight="1" x14ac:dyDescent="0.15">
      <c r="B42" s="41"/>
      <c r="C42" s="42"/>
    </row>
    <row r="43" spans="2:3" s="16" customFormat="1" ht="24.95" customHeight="1" x14ac:dyDescent="0.15">
      <c r="B43" s="41"/>
      <c r="C43" s="42"/>
    </row>
    <row r="44" spans="2:3" s="16" customFormat="1" ht="24.95" customHeight="1" x14ac:dyDescent="0.15">
      <c r="B44" s="41"/>
      <c r="C44" s="42"/>
    </row>
    <row r="45" spans="2:3" s="16" customFormat="1" ht="24.95" customHeight="1" x14ac:dyDescent="0.15">
      <c r="B45" s="41"/>
      <c r="C45" s="42"/>
    </row>
    <row r="46" spans="2:3" s="16" customFormat="1" ht="24.95" customHeight="1" x14ac:dyDescent="0.15">
      <c r="B46" s="41"/>
      <c r="C46" s="42"/>
    </row>
    <row r="47" spans="2:3" s="16" customFormat="1" ht="24.95" customHeight="1" x14ac:dyDescent="0.15">
      <c r="B47" s="41"/>
      <c r="C47" s="42"/>
    </row>
    <row r="48" spans="2:3" s="16" customFormat="1" ht="24.95" customHeight="1" x14ac:dyDescent="0.15">
      <c r="B48" s="41"/>
      <c r="C48" s="42"/>
    </row>
    <row r="49" spans="2:3" s="16" customFormat="1" ht="24.95" customHeight="1" x14ac:dyDescent="0.15">
      <c r="B49" s="41"/>
      <c r="C49" s="42"/>
    </row>
    <row r="50" spans="2:3" s="16" customFormat="1" ht="24.95" customHeight="1" x14ac:dyDescent="0.15">
      <c r="B50" s="41"/>
      <c r="C50" s="42"/>
    </row>
    <row r="51" spans="2:3" s="16" customFormat="1" ht="24.95" customHeight="1" x14ac:dyDescent="0.15">
      <c r="B51" s="41"/>
      <c r="C51" s="42"/>
    </row>
    <row r="52" spans="2:3" s="16" customFormat="1" ht="24.95" customHeight="1" x14ac:dyDescent="0.15">
      <c r="B52" s="41"/>
      <c r="C52" s="42"/>
    </row>
    <row r="53" spans="2:3" s="16" customFormat="1" ht="24.95" customHeight="1" x14ac:dyDescent="0.15">
      <c r="B53" s="41"/>
      <c r="C53" s="42"/>
    </row>
    <row r="54" spans="2:3" s="16" customFormat="1" ht="24.95" customHeight="1" x14ac:dyDescent="0.15">
      <c r="B54" s="41"/>
      <c r="C54" s="42"/>
    </row>
    <row r="55" spans="2:3" s="16" customFormat="1" ht="24.95" customHeight="1" x14ac:dyDescent="0.15">
      <c r="B55" s="41"/>
      <c r="C55" s="42"/>
    </row>
    <row r="56" spans="2:3" s="16" customFormat="1" ht="24.95" customHeight="1" x14ac:dyDescent="0.15">
      <c r="B56" s="41"/>
      <c r="C56" s="42"/>
    </row>
    <row r="57" spans="2:3" s="16" customFormat="1" ht="24.95" customHeight="1" x14ac:dyDescent="0.15">
      <c r="B57" s="41"/>
      <c r="C57" s="42"/>
    </row>
    <row r="58" spans="2:3" s="16" customFormat="1" ht="24.95" customHeight="1" x14ac:dyDescent="0.15">
      <c r="B58" s="41"/>
      <c r="C58" s="42"/>
    </row>
    <row r="59" spans="2:3" s="16" customFormat="1" ht="24.95" customHeight="1" x14ac:dyDescent="0.15">
      <c r="B59" s="41"/>
      <c r="C59" s="42"/>
    </row>
    <row r="60" spans="2:3" s="16" customFormat="1" ht="24.95" customHeight="1" x14ac:dyDescent="0.15">
      <c r="B60" s="41"/>
      <c r="C60" s="42"/>
    </row>
    <row r="61" spans="2:3" s="16" customFormat="1" ht="24.95" customHeight="1" x14ac:dyDescent="0.15">
      <c r="B61" s="41"/>
      <c r="C61" s="42"/>
    </row>
    <row r="62" spans="2:3" s="16" customFormat="1" ht="24.95" customHeight="1" x14ac:dyDescent="0.15">
      <c r="B62" s="41"/>
      <c r="C62" s="42"/>
    </row>
    <row r="63" spans="2:3" s="16" customFormat="1" ht="24.95" customHeight="1" x14ac:dyDescent="0.15">
      <c r="B63" s="41"/>
      <c r="C63" s="42"/>
    </row>
    <row r="64" spans="2:3" s="16" customFormat="1" ht="24.95" customHeight="1" x14ac:dyDescent="0.15">
      <c r="B64" s="41"/>
      <c r="C64" s="42"/>
    </row>
    <row r="65" spans="2:3" s="16" customFormat="1" ht="24.95" customHeight="1" x14ac:dyDescent="0.15">
      <c r="B65" s="41"/>
      <c r="C65" s="42"/>
    </row>
    <row r="66" spans="2:3" s="16" customFormat="1" ht="24.95" customHeight="1" x14ac:dyDescent="0.15">
      <c r="B66" s="41"/>
      <c r="C66" s="42"/>
    </row>
    <row r="67" spans="2:3" s="16" customFormat="1" ht="24.95" customHeight="1" x14ac:dyDescent="0.15">
      <c r="B67" s="41"/>
      <c r="C67" s="42"/>
    </row>
    <row r="68" spans="2:3" s="16" customFormat="1" ht="24.95" customHeight="1" x14ac:dyDescent="0.15">
      <c r="B68" s="41"/>
      <c r="C68" s="42"/>
    </row>
    <row r="69" spans="2:3" s="16" customFormat="1" ht="24.95" customHeight="1" x14ac:dyDescent="0.15">
      <c r="B69" s="41"/>
      <c r="C69" s="42"/>
    </row>
    <row r="70" spans="2:3" s="16" customFormat="1" ht="24.95" customHeight="1" x14ac:dyDescent="0.15">
      <c r="B70" s="41"/>
      <c r="C70" s="42"/>
    </row>
    <row r="71" spans="2:3" s="16" customFormat="1" ht="24.95" customHeight="1" x14ac:dyDescent="0.15">
      <c r="B71" s="41"/>
      <c r="C71" s="42"/>
    </row>
  </sheetData>
  <mergeCells count="2">
    <mergeCell ref="A2:D2"/>
    <mergeCell ref="A22:D22"/>
  </mergeCells>
  <phoneticPr fontId="15" type="noConversion"/>
  <printOptions horizontalCentered="1"/>
  <pageMargins left="0.70833333333333304" right="0.70833333333333304" top="0.75138888888888899" bottom="0.75138888888888899" header="0.29861111111111099" footer="0.29861111111111099"/>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85"/>
  <sheetViews>
    <sheetView showGridLines="0" view="pageBreakPreview" zoomScaleNormal="100" zoomScaleSheetLayoutView="100" workbookViewId="0">
      <selection sqref="A1:XFD1"/>
    </sheetView>
  </sheetViews>
  <sheetFormatPr defaultColWidth="9" defaultRowHeight="23.1" customHeight="1" x14ac:dyDescent="0.15"/>
  <cols>
    <col min="1" max="1" width="52.375" style="17" customWidth="1"/>
    <col min="2" max="2" width="11.125" style="18" customWidth="1"/>
    <col min="3" max="3" width="9.5" style="18" customWidth="1"/>
    <col min="4" max="4" width="14.375" style="19" customWidth="1"/>
    <col min="5" max="16384" width="9" style="17"/>
  </cols>
  <sheetData>
    <row r="1" spans="1:4" ht="18" customHeight="1" x14ac:dyDescent="0.15">
      <c r="A1" s="223" t="s">
        <v>1667</v>
      </c>
    </row>
    <row r="2" spans="1:4" ht="30.95" customHeight="1" x14ac:dyDescent="0.15">
      <c r="A2" s="248" t="s">
        <v>1668</v>
      </c>
      <c r="B2" s="249"/>
      <c r="C2" s="249"/>
      <c r="D2" s="249"/>
    </row>
    <row r="3" spans="1:4" ht="15.95" customHeight="1" x14ac:dyDescent="0.15">
      <c r="D3" s="20" t="s">
        <v>0</v>
      </c>
    </row>
    <row r="4" spans="1:4" s="16" customFormat="1" ht="32.1" customHeight="1" x14ac:dyDescent="0.15">
      <c r="A4" s="21" t="s">
        <v>1</v>
      </c>
      <c r="B4" s="22" t="s">
        <v>1014</v>
      </c>
      <c r="C4" s="23" t="s">
        <v>87</v>
      </c>
      <c r="D4" s="24" t="s">
        <v>90</v>
      </c>
    </row>
    <row r="5" spans="1:4" s="16" customFormat="1" ht="23.1" customHeight="1" x14ac:dyDescent="0.15">
      <c r="A5" s="25" t="s">
        <v>1033</v>
      </c>
      <c r="B5" s="26">
        <f>B6+B12</f>
        <v>25</v>
      </c>
      <c r="C5" s="26"/>
      <c r="D5" s="27">
        <f t="shared" ref="D5:D68" si="0">C5/B5*100</f>
        <v>0</v>
      </c>
    </row>
    <row r="6" spans="1:4" s="16" customFormat="1" ht="23.1" customHeight="1" x14ac:dyDescent="0.15">
      <c r="A6" s="28" t="s">
        <v>1034</v>
      </c>
      <c r="B6" s="26">
        <f>SUM(B7:B11)</f>
        <v>21</v>
      </c>
      <c r="C6" s="26"/>
      <c r="D6" s="27">
        <f t="shared" si="0"/>
        <v>0</v>
      </c>
    </row>
    <row r="7" spans="1:4" s="16" customFormat="1" ht="23.1" customHeight="1" x14ac:dyDescent="0.15">
      <c r="A7" s="29" t="s">
        <v>1035</v>
      </c>
      <c r="B7" s="26"/>
      <c r="C7" s="26"/>
      <c r="D7" s="27"/>
    </row>
    <row r="8" spans="1:4" s="16" customFormat="1" ht="23.1" customHeight="1" x14ac:dyDescent="0.15">
      <c r="A8" s="29" t="s">
        <v>1036</v>
      </c>
      <c r="B8" s="26"/>
      <c r="C8" s="26"/>
      <c r="D8" s="27"/>
    </row>
    <row r="9" spans="1:4" s="16" customFormat="1" ht="23.1" customHeight="1" x14ac:dyDescent="0.15">
      <c r="A9" s="29" t="s">
        <v>1037</v>
      </c>
      <c r="B9" s="26"/>
      <c r="C9" s="26"/>
      <c r="D9" s="27"/>
    </row>
    <row r="10" spans="1:4" s="16" customFormat="1" ht="23.1" customHeight="1" x14ac:dyDescent="0.15">
      <c r="A10" s="29" t="s">
        <v>1038</v>
      </c>
      <c r="B10" s="26"/>
      <c r="C10" s="26"/>
      <c r="D10" s="27"/>
    </row>
    <row r="11" spans="1:4" s="16" customFormat="1" ht="23.1" customHeight="1" x14ac:dyDescent="0.15">
      <c r="A11" s="29" t="s">
        <v>1039</v>
      </c>
      <c r="B11" s="26">
        <v>21</v>
      </c>
      <c r="C11" s="26"/>
      <c r="D11" s="27">
        <f t="shared" si="0"/>
        <v>0</v>
      </c>
    </row>
    <row r="12" spans="1:4" s="16" customFormat="1" ht="23.1" customHeight="1" x14ac:dyDescent="0.15">
      <c r="A12" s="29" t="s">
        <v>1040</v>
      </c>
      <c r="B12" s="26">
        <v>4</v>
      </c>
      <c r="C12" s="26"/>
      <c r="D12" s="27">
        <f t="shared" si="0"/>
        <v>0</v>
      </c>
    </row>
    <row r="13" spans="1:4" s="16" customFormat="1" ht="23.1" customHeight="1" x14ac:dyDescent="0.15">
      <c r="A13" s="25" t="s">
        <v>1041</v>
      </c>
      <c r="B13" s="26">
        <f>B14</f>
        <v>6</v>
      </c>
      <c r="C13" s="26">
        <f>C14</f>
        <v>6</v>
      </c>
      <c r="D13" s="27">
        <f t="shared" si="0"/>
        <v>100</v>
      </c>
    </row>
    <row r="14" spans="1:4" s="16" customFormat="1" ht="23.1" customHeight="1" x14ac:dyDescent="0.15">
      <c r="A14" s="29" t="s">
        <v>1042</v>
      </c>
      <c r="B14" s="26">
        <f>B15+B16+B17</f>
        <v>6</v>
      </c>
      <c r="C14" s="26">
        <f>C15+C16+C17</f>
        <v>6</v>
      </c>
      <c r="D14" s="27">
        <f t="shared" si="0"/>
        <v>100</v>
      </c>
    </row>
    <row r="15" spans="1:4" s="16" customFormat="1" ht="23.1" customHeight="1" x14ac:dyDescent="0.15">
      <c r="A15" s="29" t="s">
        <v>1043</v>
      </c>
      <c r="B15" s="26">
        <v>6</v>
      </c>
      <c r="C15" s="26">
        <v>6</v>
      </c>
      <c r="D15" s="27">
        <f t="shared" si="0"/>
        <v>100</v>
      </c>
    </row>
    <row r="16" spans="1:4" s="16" customFormat="1" ht="23.1" customHeight="1" x14ac:dyDescent="0.15">
      <c r="A16" s="29" t="s">
        <v>1044</v>
      </c>
      <c r="B16" s="26"/>
      <c r="C16" s="26"/>
      <c r="D16" s="27"/>
    </row>
    <row r="17" spans="1:4" s="16" customFormat="1" ht="23.1" customHeight="1" x14ac:dyDescent="0.15">
      <c r="A17" s="29" t="s">
        <v>1045</v>
      </c>
      <c r="B17" s="26"/>
      <c r="C17" s="26"/>
      <c r="D17" s="27"/>
    </row>
    <row r="18" spans="1:4" s="16" customFormat="1" ht="23.1" customHeight="1" x14ac:dyDescent="0.15">
      <c r="A18" s="25" t="s">
        <v>1046</v>
      </c>
      <c r="B18" s="26">
        <f>B19+B32+B33+B34+B40</f>
        <v>127611</v>
      </c>
      <c r="C18" s="26">
        <v>184809</v>
      </c>
      <c r="D18" s="27">
        <f t="shared" si="0"/>
        <v>144.82215482991279</v>
      </c>
    </row>
    <row r="19" spans="1:4" s="16" customFormat="1" ht="23.1" customHeight="1" x14ac:dyDescent="0.15">
      <c r="A19" s="25" t="s">
        <v>1047</v>
      </c>
      <c r="B19" s="26">
        <f>SUM(B20:B31)</f>
        <v>94611</v>
      </c>
      <c r="C19" s="26">
        <v>184757</v>
      </c>
      <c r="D19" s="27">
        <f t="shared" si="0"/>
        <v>195.28067560854444</v>
      </c>
    </row>
    <row r="20" spans="1:4" s="16" customFormat="1" ht="23.1" customHeight="1" x14ac:dyDescent="0.15">
      <c r="A20" s="30" t="s">
        <v>1048</v>
      </c>
      <c r="B20" s="26">
        <v>23940</v>
      </c>
      <c r="C20" s="26">
        <v>26142</v>
      </c>
      <c r="D20" s="27">
        <f t="shared" si="0"/>
        <v>109.19799498746868</v>
      </c>
    </row>
    <row r="21" spans="1:4" s="16" customFormat="1" ht="23.1" customHeight="1" x14ac:dyDescent="0.15">
      <c r="A21" s="30" t="s">
        <v>1049</v>
      </c>
      <c r="B21" s="26">
        <v>205</v>
      </c>
      <c r="C21" s="26">
        <v>12702</v>
      </c>
      <c r="D21" s="27">
        <f t="shared" si="0"/>
        <v>6196.0975609756097</v>
      </c>
    </row>
    <row r="22" spans="1:4" s="16" customFormat="1" ht="23.1" customHeight="1" x14ac:dyDescent="0.15">
      <c r="A22" s="30" t="s">
        <v>1050</v>
      </c>
      <c r="B22" s="26">
        <v>27377</v>
      </c>
      <c r="C22" s="26">
        <v>19568</v>
      </c>
      <c r="D22" s="27">
        <f t="shared" si="0"/>
        <v>71.476056543814153</v>
      </c>
    </row>
    <row r="23" spans="1:4" s="16" customFormat="1" ht="23.1" customHeight="1" x14ac:dyDescent="0.15">
      <c r="A23" s="30" t="s">
        <v>1051</v>
      </c>
      <c r="B23" s="26">
        <v>238</v>
      </c>
      <c r="C23" s="26"/>
      <c r="D23" s="27">
        <f t="shared" si="0"/>
        <v>0</v>
      </c>
    </row>
    <row r="24" spans="1:4" s="16" customFormat="1" ht="23.1" customHeight="1" x14ac:dyDescent="0.15">
      <c r="A24" s="30" t="s">
        <v>1052</v>
      </c>
      <c r="B24" s="26">
        <v>1923</v>
      </c>
      <c r="C24" s="26"/>
      <c r="D24" s="27">
        <f t="shared" si="0"/>
        <v>0</v>
      </c>
    </row>
    <row r="25" spans="1:4" s="16" customFormat="1" ht="23.1" customHeight="1" x14ac:dyDescent="0.15">
      <c r="A25" s="30" t="s">
        <v>1053</v>
      </c>
      <c r="B25" s="26"/>
      <c r="C25" s="26"/>
      <c r="D25" s="27"/>
    </row>
    <row r="26" spans="1:4" s="16" customFormat="1" ht="23.1" customHeight="1" x14ac:dyDescent="0.15">
      <c r="A26" s="30" t="s">
        <v>1054</v>
      </c>
      <c r="B26" s="26"/>
      <c r="C26" s="26"/>
      <c r="D26" s="27"/>
    </row>
    <row r="27" spans="1:4" s="16" customFormat="1" ht="23.1" customHeight="1" x14ac:dyDescent="0.15">
      <c r="A27" s="30" t="s">
        <v>1055</v>
      </c>
      <c r="B27" s="26"/>
      <c r="C27" s="26"/>
      <c r="D27" s="27"/>
    </row>
    <row r="28" spans="1:4" s="16" customFormat="1" ht="23.1" customHeight="1" x14ac:dyDescent="0.15">
      <c r="A28" s="30" t="s">
        <v>1056</v>
      </c>
      <c r="B28" s="26">
        <v>35880</v>
      </c>
      <c r="C28" s="26">
        <v>104953</v>
      </c>
      <c r="D28" s="27">
        <f t="shared" si="0"/>
        <v>292.51114827201781</v>
      </c>
    </row>
    <row r="29" spans="1:4" s="16" customFormat="1" ht="23.1" customHeight="1" x14ac:dyDescent="0.15">
      <c r="A29" s="30" t="s">
        <v>1057</v>
      </c>
      <c r="B29" s="26">
        <v>315</v>
      </c>
      <c r="C29" s="26">
        <v>10732</v>
      </c>
      <c r="D29" s="27">
        <f t="shared" si="0"/>
        <v>3406.9841269841268</v>
      </c>
    </row>
    <row r="30" spans="1:4" s="16" customFormat="1" ht="23.1" customHeight="1" x14ac:dyDescent="0.15">
      <c r="A30" s="30" t="s">
        <v>770</v>
      </c>
      <c r="B30" s="26"/>
      <c r="C30" s="26"/>
      <c r="D30" s="27"/>
    </row>
    <row r="31" spans="1:4" s="16" customFormat="1" ht="23.1" customHeight="1" x14ac:dyDescent="0.15">
      <c r="A31" s="30" t="s">
        <v>1058</v>
      </c>
      <c r="B31" s="26">
        <v>4733</v>
      </c>
      <c r="C31" s="26">
        <v>10660</v>
      </c>
      <c r="D31" s="27">
        <f t="shared" si="0"/>
        <v>225.22712867103317</v>
      </c>
    </row>
    <row r="32" spans="1:4" s="16" customFormat="1" ht="23.1" customHeight="1" x14ac:dyDescent="0.15">
      <c r="A32" s="25" t="s">
        <v>1059</v>
      </c>
      <c r="B32" s="26"/>
      <c r="C32" s="26"/>
      <c r="D32" s="27"/>
    </row>
    <row r="33" spans="1:4" s="16" customFormat="1" ht="23.1" customHeight="1" x14ac:dyDescent="0.15">
      <c r="A33" s="25" t="s">
        <v>1060</v>
      </c>
      <c r="B33" s="26"/>
      <c r="C33" s="26"/>
      <c r="D33" s="27"/>
    </row>
    <row r="34" spans="1:4" s="16" customFormat="1" ht="23.1" customHeight="1" x14ac:dyDescent="0.15">
      <c r="A34" s="25" t="s">
        <v>1061</v>
      </c>
      <c r="B34" s="26"/>
      <c r="C34" s="26">
        <v>52</v>
      </c>
      <c r="D34" s="27"/>
    </row>
    <row r="35" spans="1:4" s="16" customFormat="1" ht="23.1" customHeight="1" x14ac:dyDescent="0.15">
      <c r="A35" s="30" t="s">
        <v>1062</v>
      </c>
      <c r="B35" s="26"/>
      <c r="C35" s="26">
        <v>52</v>
      </c>
      <c r="D35" s="27"/>
    </row>
    <row r="36" spans="1:4" s="16" customFormat="1" ht="23.1" customHeight="1" x14ac:dyDescent="0.15">
      <c r="A36" s="30" t="s">
        <v>1063</v>
      </c>
      <c r="B36" s="26"/>
      <c r="C36" s="26"/>
      <c r="D36" s="27"/>
    </row>
    <row r="37" spans="1:4" s="16" customFormat="1" ht="23.1" customHeight="1" x14ac:dyDescent="0.15">
      <c r="A37" s="30" t="s">
        <v>1064</v>
      </c>
      <c r="B37" s="26"/>
      <c r="C37" s="26"/>
      <c r="D37" s="27"/>
    </row>
    <row r="38" spans="1:4" s="16" customFormat="1" ht="23.1" customHeight="1" x14ac:dyDescent="0.15">
      <c r="A38" s="30" t="s">
        <v>1065</v>
      </c>
      <c r="B38" s="26"/>
      <c r="C38" s="26"/>
      <c r="D38" s="27"/>
    </row>
    <row r="39" spans="1:4" s="16" customFormat="1" ht="23.1" customHeight="1" x14ac:dyDescent="0.15">
      <c r="A39" s="30" t="s">
        <v>1066</v>
      </c>
      <c r="B39" s="26"/>
      <c r="C39" s="26"/>
      <c r="D39" s="27"/>
    </row>
    <row r="40" spans="1:4" s="16" customFormat="1" ht="23.1" customHeight="1" x14ac:dyDescent="0.15">
      <c r="A40" s="31" t="s">
        <v>1067</v>
      </c>
      <c r="B40" s="26">
        <f>SUM(B41:B43)</f>
        <v>33000</v>
      </c>
      <c r="C40" s="26"/>
      <c r="D40" s="27">
        <f t="shared" si="0"/>
        <v>0</v>
      </c>
    </row>
    <row r="41" spans="1:4" s="16" customFormat="1" ht="23.1" customHeight="1" x14ac:dyDescent="0.15">
      <c r="A41" s="32" t="s">
        <v>1048</v>
      </c>
      <c r="B41" s="26"/>
      <c r="C41" s="26"/>
      <c r="D41" s="27"/>
    </row>
    <row r="42" spans="1:4" s="16" customFormat="1" ht="23.1" customHeight="1" x14ac:dyDescent="0.15">
      <c r="A42" s="32" t="s">
        <v>1049</v>
      </c>
      <c r="B42" s="26"/>
      <c r="C42" s="26"/>
      <c r="D42" s="27"/>
    </row>
    <row r="43" spans="1:4" s="16" customFormat="1" ht="23.1" customHeight="1" x14ac:dyDescent="0.15">
      <c r="A43" s="32" t="s">
        <v>1068</v>
      </c>
      <c r="B43" s="26">
        <v>33000</v>
      </c>
      <c r="C43" s="26"/>
      <c r="D43" s="27">
        <f t="shared" si="0"/>
        <v>0</v>
      </c>
    </row>
    <row r="44" spans="1:4" ht="23.1" customHeight="1" x14ac:dyDescent="0.15">
      <c r="A44" s="29" t="s">
        <v>1069</v>
      </c>
      <c r="B44" s="26"/>
      <c r="C44" s="26"/>
      <c r="D44" s="27"/>
    </row>
    <row r="45" spans="1:4" ht="23.1" customHeight="1" x14ac:dyDescent="0.15">
      <c r="A45" s="30" t="s">
        <v>1070</v>
      </c>
      <c r="B45" s="26"/>
      <c r="C45" s="26"/>
      <c r="D45" s="27"/>
    </row>
    <row r="46" spans="1:4" ht="23.1" customHeight="1" x14ac:dyDescent="0.15">
      <c r="A46" s="30" t="s">
        <v>1071</v>
      </c>
      <c r="B46" s="26"/>
      <c r="C46" s="33"/>
      <c r="D46" s="27"/>
    </row>
    <row r="47" spans="1:4" ht="23.1" customHeight="1" x14ac:dyDescent="0.15">
      <c r="A47" s="30" t="s">
        <v>1072</v>
      </c>
      <c r="B47" s="26"/>
      <c r="C47" s="33"/>
      <c r="D47" s="27"/>
    </row>
    <row r="48" spans="1:4" ht="23.1" customHeight="1" x14ac:dyDescent="0.15">
      <c r="A48" s="30" t="s">
        <v>1073</v>
      </c>
      <c r="B48" s="26"/>
      <c r="C48" s="33"/>
      <c r="D48" s="27"/>
    </row>
    <row r="49" spans="1:4" ht="23.1" customHeight="1" x14ac:dyDescent="0.15">
      <c r="A49" s="30" t="s">
        <v>1074</v>
      </c>
      <c r="B49" s="26"/>
      <c r="C49" s="33"/>
      <c r="D49" s="27"/>
    </row>
    <row r="50" spans="1:4" ht="23.1" customHeight="1" x14ac:dyDescent="0.15">
      <c r="A50" s="29" t="s">
        <v>1075</v>
      </c>
      <c r="B50" s="26">
        <f>B51+B55</f>
        <v>7571</v>
      </c>
      <c r="C50" s="26">
        <v>22</v>
      </c>
      <c r="D50" s="27">
        <f t="shared" si="0"/>
        <v>0.29058248580108309</v>
      </c>
    </row>
    <row r="51" spans="1:4" ht="23.1" customHeight="1" x14ac:dyDescent="0.15">
      <c r="A51" s="29" t="s">
        <v>1076</v>
      </c>
      <c r="B51" s="26">
        <f>SUM(B52:B54)</f>
        <v>7000</v>
      </c>
      <c r="C51" s="26"/>
      <c r="D51" s="27">
        <f t="shared" si="0"/>
        <v>0</v>
      </c>
    </row>
    <row r="52" spans="1:4" ht="23.1" customHeight="1" x14ac:dyDescent="0.15">
      <c r="A52" s="29" t="s">
        <v>1077</v>
      </c>
      <c r="B52" s="26"/>
      <c r="C52" s="26"/>
      <c r="D52" s="27"/>
    </row>
    <row r="53" spans="1:4" ht="23.1" customHeight="1" x14ac:dyDescent="0.15">
      <c r="A53" s="29" t="s">
        <v>1078</v>
      </c>
      <c r="B53" s="26">
        <v>7000</v>
      </c>
      <c r="C53" s="26"/>
      <c r="D53" s="27">
        <f t="shared" si="0"/>
        <v>0</v>
      </c>
    </row>
    <row r="54" spans="1:4" ht="23.1" customHeight="1" x14ac:dyDescent="0.15">
      <c r="A54" s="29" t="s">
        <v>1079</v>
      </c>
      <c r="B54" s="26"/>
      <c r="C54" s="26"/>
      <c r="D54" s="27"/>
    </row>
    <row r="55" spans="1:4" ht="23.1" customHeight="1" x14ac:dyDescent="0.15">
      <c r="A55" s="30" t="s">
        <v>1080</v>
      </c>
      <c r="B55" s="26">
        <f>SUM(B56:B65)</f>
        <v>571</v>
      </c>
      <c r="C55" s="26">
        <v>22</v>
      </c>
      <c r="D55" s="27">
        <f t="shared" si="0"/>
        <v>3.8528896672504378</v>
      </c>
    </row>
    <row r="56" spans="1:4" ht="23.1" customHeight="1" x14ac:dyDescent="0.15">
      <c r="A56" s="30" t="s">
        <v>1081</v>
      </c>
      <c r="B56" s="26">
        <v>125</v>
      </c>
      <c r="C56" s="33">
        <v>4</v>
      </c>
      <c r="D56" s="27">
        <f t="shared" si="0"/>
        <v>3.2</v>
      </c>
    </row>
    <row r="57" spans="1:4" ht="23.1" customHeight="1" x14ac:dyDescent="0.15">
      <c r="A57" s="30" t="s">
        <v>1082</v>
      </c>
      <c r="B57" s="26">
        <v>289</v>
      </c>
      <c r="C57" s="33"/>
      <c r="D57" s="27">
        <f t="shared" si="0"/>
        <v>0</v>
      </c>
    </row>
    <row r="58" spans="1:4" ht="23.1" customHeight="1" x14ac:dyDescent="0.15">
      <c r="A58" s="30" t="s">
        <v>1083</v>
      </c>
      <c r="B58" s="26">
        <v>35</v>
      </c>
      <c r="C58" s="33"/>
      <c r="D58" s="27">
        <f t="shared" si="0"/>
        <v>0</v>
      </c>
    </row>
    <row r="59" spans="1:4" ht="23.1" customHeight="1" x14ac:dyDescent="0.15">
      <c r="A59" s="30" t="s">
        <v>1084</v>
      </c>
      <c r="B59" s="26"/>
      <c r="C59" s="33"/>
      <c r="D59" s="27"/>
    </row>
    <row r="60" spans="1:4" ht="23.1" customHeight="1" x14ac:dyDescent="0.15">
      <c r="A60" s="30" t="s">
        <v>1085</v>
      </c>
      <c r="B60" s="26">
        <v>121</v>
      </c>
      <c r="C60" s="33">
        <v>18</v>
      </c>
      <c r="D60" s="27">
        <f t="shared" si="0"/>
        <v>14.87603305785124</v>
      </c>
    </row>
    <row r="61" spans="1:4" ht="23.1" customHeight="1" x14ac:dyDescent="0.15">
      <c r="A61" s="30" t="s">
        <v>1086</v>
      </c>
      <c r="B61" s="26"/>
      <c r="C61" s="33"/>
      <c r="D61" s="27"/>
    </row>
    <row r="62" spans="1:4" ht="23.1" customHeight="1" x14ac:dyDescent="0.15">
      <c r="A62" s="30" t="s">
        <v>1087</v>
      </c>
      <c r="B62" s="26"/>
      <c r="C62" s="33"/>
      <c r="D62" s="27"/>
    </row>
    <row r="63" spans="1:4" ht="23.1" customHeight="1" x14ac:dyDescent="0.15">
      <c r="A63" s="30" t="s">
        <v>1088</v>
      </c>
      <c r="B63" s="26"/>
      <c r="C63" s="33"/>
      <c r="D63" s="27"/>
    </row>
    <row r="64" spans="1:4" ht="23.1" customHeight="1" x14ac:dyDescent="0.15">
      <c r="A64" s="30" t="s">
        <v>1089</v>
      </c>
      <c r="B64" s="26"/>
      <c r="C64" s="33"/>
      <c r="D64" s="27"/>
    </row>
    <row r="65" spans="1:4" ht="23.1" customHeight="1" x14ac:dyDescent="0.15">
      <c r="A65" s="30" t="s">
        <v>1090</v>
      </c>
      <c r="B65" s="26">
        <v>1</v>
      </c>
      <c r="C65" s="33"/>
      <c r="D65" s="27">
        <f t="shared" si="0"/>
        <v>0</v>
      </c>
    </row>
    <row r="66" spans="1:4" ht="23.1" customHeight="1" x14ac:dyDescent="0.15">
      <c r="A66" s="29" t="s">
        <v>1091</v>
      </c>
      <c r="B66" s="26">
        <f>B67</f>
        <v>4007</v>
      </c>
      <c r="C66" s="26">
        <v>5459</v>
      </c>
      <c r="D66" s="27">
        <f t="shared" si="0"/>
        <v>136.23658597454457</v>
      </c>
    </row>
    <row r="67" spans="1:4" ht="23.1" customHeight="1" x14ac:dyDescent="0.15">
      <c r="A67" s="29" t="s">
        <v>1092</v>
      </c>
      <c r="B67" s="26">
        <f>SUM(B68:B75)</f>
        <v>4007</v>
      </c>
      <c r="C67" s="26">
        <v>5459</v>
      </c>
      <c r="D67" s="27">
        <f t="shared" si="0"/>
        <v>136.23658597454457</v>
      </c>
    </row>
    <row r="68" spans="1:4" ht="23.1" customHeight="1" x14ac:dyDescent="0.15">
      <c r="A68" s="29" t="s">
        <v>1093</v>
      </c>
      <c r="B68" s="26">
        <v>4007</v>
      </c>
      <c r="C68" s="33">
        <v>2586</v>
      </c>
      <c r="D68" s="27">
        <f t="shared" si="0"/>
        <v>64.53706014474669</v>
      </c>
    </row>
    <row r="69" spans="1:4" ht="23.1" customHeight="1" x14ac:dyDescent="0.15">
      <c r="A69" s="29" t="s">
        <v>1094</v>
      </c>
      <c r="B69" s="26"/>
      <c r="C69" s="33"/>
      <c r="D69" s="27"/>
    </row>
    <row r="70" spans="1:4" ht="23.1" customHeight="1" x14ac:dyDescent="0.15">
      <c r="A70" s="29" t="s">
        <v>1095</v>
      </c>
      <c r="B70" s="26"/>
      <c r="C70" s="33"/>
      <c r="D70" s="27"/>
    </row>
    <row r="71" spans="1:4" ht="23.1" customHeight="1" x14ac:dyDescent="0.15">
      <c r="A71" s="29" t="s">
        <v>1096</v>
      </c>
      <c r="B71" s="26"/>
      <c r="C71" s="33"/>
      <c r="D71" s="27"/>
    </row>
    <row r="72" spans="1:4" ht="23.1" customHeight="1" x14ac:dyDescent="0.15">
      <c r="A72" s="29" t="s">
        <v>1097</v>
      </c>
      <c r="B72" s="26"/>
      <c r="C72" s="33"/>
      <c r="D72" s="27"/>
    </row>
    <row r="73" spans="1:4" ht="23.1" customHeight="1" x14ac:dyDescent="0.15">
      <c r="A73" s="29" t="s">
        <v>1098</v>
      </c>
      <c r="B73" s="26"/>
      <c r="C73" s="33">
        <v>2429</v>
      </c>
      <c r="D73" s="27"/>
    </row>
    <row r="74" spans="1:4" ht="23.1" customHeight="1" x14ac:dyDescent="0.15">
      <c r="A74" s="29" t="s">
        <v>1099</v>
      </c>
      <c r="B74" s="26"/>
      <c r="C74" s="33">
        <v>444</v>
      </c>
      <c r="D74" s="27"/>
    </row>
    <row r="75" spans="1:4" ht="23.1" customHeight="1" x14ac:dyDescent="0.15">
      <c r="A75" s="29" t="s">
        <v>1100</v>
      </c>
      <c r="B75" s="26"/>
      <c r="C75" s="33"/>
      <c r="D75" s="27"/>
    </row>
    <row r="76" spans="1:4" ht="23.1" customHeight="1" x14ac:dyDescent="0.15">
      <c r="A76" s="29" t="s">
        <v>1101</v>
      </c>
      <c r="B76" s="26"/>
      <c r="C76" s="33">
        <v>61</v>
      </c>
      <c r="D76" s="27"/>
    </row>
    <row r="77" spans="1:4" ht="23.1" customHeight="1" x14ac:dyDescent="0.15">
      <c r="A77" s="29" t="s">
        <v>1102</v>
      </c>
      <c r="B77" s="26"/>
      <c r="C77" s="33">
        <v>61</v>
      </c>
      <c r="D77" s="27"/>
    </row>
    <row r="78" spans="1:4" ht="23.1" customHeight="1" x14ac:dyDescent="0.15">
      <c r="A78" s="29" t="s">
        <v>1103</v>
      </c>
      <c r="B78" s="26"/>
      <c r="C78" s="33">
        <v>61</v>
      </c>
      <c r="D78" s="27"/>
    </row>
    <row r="79" spans="1:4" ht="23.1" customHeight="1" x14ac:dyDescent="0.15">
      <c r="A79" s="29" t="s">
        <v>1104</v>
      </c>
      <c r="B79" s="26">
        <f>B80</f>
        <v>4100</v>
      </c>
      <c r="C79" s="26"/>
      <c r="D79" s="27">
        <f t="shared" ref="D79:D85" si="1">C79/B79*100</f>
        <v>0</v>
      </c>
    </row>
    <row r="80" spans="1:4" ht="23.1" customHeight="1" x14ac:dyDescent="0.15">
      <c r="A80" s="29" t="s">
        <v>1105</v>
      </c>
      <c r="B80" s="26">
        <f>SUM(B81:B83)</f>
        <v>4100</v>
      </c>
      <c r="C80" s="26"/>
      <c r="D80" s="27">
        <f t="shared" si="1"/>
        <v>0</v>
      </c>
    </row>
    <row r="81" spans="1:4" ht="23.1" customHeight="1" x14ac:dyDescent="0.15">
      <c r="A81" s="29" t="s">
        <v>1106</v>
      </c>
      <c r="B81" s="26">
        <v>100</v>
      </c>
      <c r="C81" s="33"/>
      <c r="D81" s="27">
        <f t="shared" si="1"/>
        <v>0</v>
      </c>
    </row>
    <row r="82" spans="1:4" ht="23.1" customHeight="1" x14ac:dyDescent="0.15">
      <c r="A82" s="29" t="s">
        <v>1107</v>
      </c>
      <c r="B82" s="26">
        <v>2000</v>
      </c>
      <c r="C82" s="33"/>
      <c r="D82" s="27">
        <f t="shared" si="1"/>
        <v>0</v>
      </c>
    </row>
    <row r="83" spans="1:4" ht="23.1" customHeight="1" x14ac:dyDescent="0.15">
      <c r="A83" s="29" t="s">
        <v>1108</v>
      </c>
      <c r="B83" s="26">
        <v>2000</v>
      </c>
      <c r="C83" s="33"/>
      <c r="D83" s="27">
        <f t="shared" si="1"/>
        <v>0</v>
      </c>
    </row>
    <row r="84" spans="1:4" ht="23.1" customHeight="1" x14ac:dyDescent="0.15">
      <c r="A84" s="29"/>
      <c r="B84" s="26"/>
      <c r="C84" s="33"/>
      <c r="D84" s="27"/>
    </row>
    <row r="85" spans="1:4" ht="23.1" customHeight="1" x14ac:dyDescent="0.15">
      <c r="A85" s="34" t="s">
        <v>1109</v>
      </c>
      <c r="B85" s="33">
        <f>B5+B13+B18+B44+B50+B66+B79</f>
        <v>143320</v>
      </c>
      <c r="C85" s="33">
        <f>C5+C13+C18+C44+C50+C66+C76+C79</f>
        <v>190357</v>
      </c>
      <c r="D85" s="27">
        <f t="shared" si="1"/>
        <v>132.81956461066147</v>
      </c>
    </row>
  </sheetData>
  <mergeCells count="1">
    <mergeCell ref="A2:D2"/>
  </mergeCells>
  <phoneticPr fontId="15" type="noConversion"/>
  <printOptions horizontalCentered="1"/>
  <pageMargins left="0.70833333333333304" right="0.70833333333333304" top="0.75138888888888899" bottom="0.75138888888888899" header="0.29861111111111099" footer="0.29861111111111099"/>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0"/>
  <sheetViews>
    <sheetView showGridLines="0" view="pageBreakPreview" zoomScaleNormal="100" zoomScaleSheetLayoutView="100" workbookViewId="0">
      <selection sqref="A1:E1"/>
    </sheetView>
  </sheetViews>
  <sheetFormatPr defaultColWidth="7.375" defaultRowHeight="36" customHeight="1" x14ac:dyDescent="0.15"/>
  <cols>
    <col min="1" max="1" width="6.375" style="5" customWidth="1"/>
    <col min="2" max="2" width="34.875" style="6" customWidth="1"/>
    <col min="3" max="4" width="11.25" style="5" customWidth="1"/>
    <col min="5" max="5" width="24.5" style="5" customWidth="1"/>
    <col min="6" max="16384" width="7.375" style="6"/>
  </cols>
  <sheetData>
    <row r="1" spans="1:5" ht="18" customHeight="1" x14ac:dyDescent="0.15">
      <c r="A1" s="257" t="s">
        <v>1669</v>
      </c>
      <c r="B1" s="257"/>
      <c r="C1" s="257"/>
      <c r="D1" s="257"/>
      <c r="E1" s="257"/>
    </row>
    <row r="2" spans="1:5" ht="36" customHeight="1" x14ac:dyDescent="0.15">
      <c r="A2" s="253" t="s">
        <v>1670</v>
      </c>
      <c r="B2" s="254"/>
      <c r="C2" s="254"/>
      <c r="D2" s="254"/>
      <c r="E2" s="254"/>
    </row>
    <row r="3" spans="1:5" s="1" customFormat="1" ht="15" customHeight="1" x14ac:dyDescent="0.15">
      <c r="A3" s="7"/>
      <c r="B3" s="7"/>
      <c r="C3" s="7"/>
      <c r="D3" s="7"/>
      <c r="E3" s="8" t="s">
        <v>0</v>
      </c>
    </row>
    <row r="4" spans="1:5" s="2" customFormat="1" ht="36" customHeight="1" x14ac:dyDescent="0.15">
      <c r="A4" s="9" t="s">
        <v>936</v>
      </c>
      <c r="B4" s="9" t="s">
        <v>1110</v>
      </c>
      <c r="C4" s="9" t="s">
        <v>836</v>
      </c>
      <c r="D4" s="9" t="s">
        <v>1111</v>
      </c>
      <c r="E4" s="9" t="s">
        <v>1112</v>
      </c>
    </row>
    <row r="5" spans="1:5" s="3" customFormat="1" ht="36" customHeight="1" x14ac:dyDescent="0.15">
      <c r="A5" s="10"/>
      <c r="B5" s="9" t="s">
        <v>940</v>
      </c>
      <c r="C5" s="11">
        <v>27.55</v>
      </c>
      <c r="D5" s="10"/>
      <c r="E5" s="9"/>
    </row>
    <row r="6" spans="1:5" s="4" customFormat="1" ht="45.95" customHeight="1" x14ac:dyDescent="0.15">
      <c r="A6" s="12">
        <v>1</v>
      </c>
      <c r="B6" s="13" t="s">
        <v>1113</v>
      </c>
      <c r="C6" s="14">
        <v>5.76</v>
      </c>
      <c r="D6" s="15" t="s">
        <v>1114</v>
      </c>
      <c r="E6" s="15" t="s">
        <v>1115</v>
      </c>
    </row>
    <row r="7" spans="1:5" s="4" customFormat="1" ht="45.95" customHeight="1" x14ac:dyDescent="0.15">
      <c r="A7" s="12">
        <v>2</v>
      </c>
      <c r="B7" s="13" t="s">
        <v>1116</v>
      </c>
      <c r="C7" s="14">
        <v>4.3</v>
      </c>
      <c r="D7" s="15">
        <v>2296002</v>
      </c>
      <c r="E7" s="15" t="s">
        <v>1117</v>
      </c>
    </row>
    <row r="8" spans="1:5" s="4" customFormat="1" ht="45.95" customHeight="1" x14ac:dyDescent="0.15">
      <c r="A8" s="12">
        <v>3</v>
      </c>
      <c r="B8" s="13" t="s">
        <v>1118</v>
      </c>
      <c r="C8" s="14">
        <v>17.489999999999998</v>
      </c>
      <c r="D8" s="15">
        <v>2296006</v>
      </c>
      <c r="E8" s="15" t="s">
        <v>1119</v>
      </c>
    </row>
    <row r="10" spans="1:5" ht="36" customHeight="1" x14ac:dyDescent="0.15">
      <c r="A10" s="256"/>
      <c r="B10" s="256"/>
      <c r="C10" s="256"/>
      <c r="D10" s="256"/>
      <c r="E10" s="256"/>
    </row>
  </sheetData>
  <mergeCells count="3">
    <mergeCell ref="A2:E2"/>
    <mergeCell ref="A10:E10"/>
    <mergeCell ref="A1:E1"/>
  </mergeCells>
  <phoneticPr fontId="15" type="noConversion"/>
  <printOptions horizontalCentered="1"/>
  <pageMargins left="0.70833333333333304" right="0.70833333333333304" top="0.75138888888888899" bottom="0.75138888888888899" header="0.29861111111111099" footer="0.29861111111111099"/>
  <pageSetup paperSize="9"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188"/>
  <sheetViews>
    <sheetView showGridLines="0" tabSelected="1" view="pageBreakPreview" topLeftCell="A177" zoomScaleNormal="100" zoomScaleSheetLayoutView="100" workbookViewId="0">
      <selection activeCell="H185" sqref="H185"/>
    </sheetView>
  </sheetViews>
  <sheetFormatPr defaultColWidth="9" defaultRowHeight="71.099999999999994" customHeight="1" x14ac:dyDescent="0.15"/>
  <cols>
    <col min="1" max="1" width="5.125" style="185" customWidth="1"/>
    <col min="2" max="2" width="7.75" style="194" customWidth="1"/>
    <col min="3" max="3" width="18.625" style="195" customWidth="1"/>
    <col min="4" max="4" width="33.875" style="185" customWidth="1"/>
    <col min="5" max="6" width="10.5" style="196" customWidth="1"/>
    <col min="7" max="7" width="10.5" style="197" customWidth="1"/>
    <col min="8" max="8" width="46.875" style="185" customWidth="1"/>
    <col min="9" max="16384" width="9" style="185"/>
  </cols>
  <sheetData>
    <row r="1" spans="1:8" ht="18" customHeight="1" x14ac:dyDescent="0.15">
      <c r="A1" s="258" t="s">
        <v>1671</v>
      </c>
      <c r="B1" s="258"/>
      <c r="C1" s="258"/>
      <c r="D1" s="258"/>
      <c r="E1" s="258"/>
      <c r="F1" s="258"/>
      <c r="G1" s="258"/>
      <c r="H1" s="258"/>
    </row>
    <row r="2" spans="1:8" s="182" customFormat="1" ht="51" customHeight="1" x14ac:dyDescent="0.15">
      <c r="A2" s="262" t="s">
        <v>1643</v>
      </c>
      <c r="B2" s="262"/>
      <c r="C2" s="262"/>
      <c r="D2" s="262"/>
      <c r="E2" s="262"/>
      <c r="F2" s="262"/>
      <c r="G2" s="262"/>
      <c r="H2" s="262"/>
    </row>
    <row r="3" spans="1:8" ht="22.5" customHeight="1" x14ac:dyDescent="0.15">
      <c r="A3" s="183"/>
      <c r="B3" s="184"/>
      <c r="C3" s="183"/>
      <c r="D3" s="183"/>
      <c r="E3" s="183"/>
      <c r="F3" s="183"/>
      <c r="G3" s="183"/>
      <c r="H3" s="173" t="s">
        <v>0</v>
      </c>
    </row>
    <row r="4" spans="1:8" s="184" customFormat="1" ht="30.75" customHeight="1" x14ac:dyDescent="0.15">
      <c r="A4" s="263" t="s">
        <v>936</v>
      </c>
      <c r="B4" s="264" t="s">
        <v>1318</v>
      </c>
      <c r="C4" s="266" t="s">
        <v>1120</v>
      </c>
      <c r="D4" s="266" t="s">
        <v>937</v>
      </c>
      <c r="E4" s="267" t="s">
        <v>1319</v>
      </c>
      <c r="F4" s="267"/>
      <c r="G4" s="267"/>
      <c r="H4" s="268" t="s">
        <v>1121</v>
      </c>
    </row>
    <row r="5" spans="1:8" s="184" customFormat="1" ht="30.75" customHeight="1" x14ac:dyDescent="0.15">
      <c r="A5" s="263"/>
      <c r="B5" s="265"/>
      <c r="C5" s="266"/>
      <c r="D5" s="266"/>
      <c r="E5" s="186" t="s">
        <v>1320</v>
      </c>
      <c r="F5" s="186" t="s">
        <v>1321</v>
      </c>
      <c r="G5" s="187" t="s">
        <v>1322</v>
      </c>
      <c r="H5" s="269"/>
    </row>
    <row r="6" spans="1:8" ht="38.25" customHeight="1" x14ac:dyDescent="0.15">
      <c r="A6" s="188">
        <v>1</v>
      </c>
      <c r="B6" s="189" t="s">
        <v>1323</v>
      </c>
      <c r="C6" s="174" t="s">
        <v>1122</v>
      </c>
      <c r="D6" s="174" t="s">
        <v>1123</v>
      </c>
      <c r="E6" s="175">
        <v>30</v>
      </c>
      <c r="F6" s="175">
        <v>30</v>
      </c>
      <c r="G6" s="176"/>
      <c r="H6" s="174" t="s">
        <v>1124</v>
      </c>
    </row>
    <row r="7" spans="1:8" ht="38.25" customHeight="1" x14ac:dyDescent="0.15">
      <c r="A7" s="188">
        <v>2</v>
      </c>
      <c r="B7" s="189" t="s">
        <v>1324</v>
      </c>
      <c r="C7" s="174" t="s">
        <v>1125</v>
      </c>
      <c r="D7" s="174" t="s">
        <v>1325</v>
      </c>
      <c r="E7" s="175">
        <v>7.04</v>
      </c>
      <c r="F7" s="175">
        <v>7.04</v>
      </c>
      <c r="G7" s="176"/>
      <c r="H7" s="174" t="s">
        <v>1126</v>
      </c>
    </row>
    <row r="8" spans="1:8" ht="38.25" customHeight="1" x14ac:dyDescent="0.15">
      <c r="A8" s="188">
        <v>3</v>
      </c>
      <c r="B8" s="189" t="s">
        <v>1324</v>
      </c>
      <c r="C8" s="174" t="s">
        <v>1125</v>
      </c>
      <c r="D8" s="174" t="s">
        <v>1326</v>
      </c>
      <c r="E8" s="175">
        <v>83.2</v>
      </c>
      <c r="F8" s="175">
        <v>83.2</v>
      </c>
      <c r="G8" s="176"/>
      <c r="H8" s="174" t="s">
        <v>1127</v>
      </c>
    </row>
    <row r="9" spans="1:8" ht="38.25" customHeight="1" x14ac:dyDescent="0.15">
      <c r="A9" s="188">
        <v>4</v>
      </c>
      <c r="B9" s="190" t="s">
        <v>1327</v>
      </c>
      <c r="C9" s="177" t="s">
        <v>1328</v>
      </c>
      <c r="D9" s="174" t="s">
        <v>1329</v>
      </c>
      <c r="E9" s="175">
        <v>20</v>
      </c>
      <c r="F9" s="175">
        <v>20</v>
      </c>
      <c r="G9" s="176"/>
      <c r="H9" s="174" t="s">
        <v>1330</v>
      </c>
    </row>
    <row r="10" spans="1:8" ht="38.25" customHeight="1" x14ac:dyDescent="0.15">
      <c r="A10" s="188">
        <v>5</v>
      </c>
      <c r="B10" s="190" t="s">
        <v>1327</v>
      </c>
      <c r="C10" s="177" t="s">
        <v>1328</v>
      </c>
      <c r="D10" s="174" t="s">
        <v>1331</v>
      </c>
      <c r="E10" s="175">
        <v>1.1000000000000001</v>
      </c>
      <c r="F10" s="175">
        <v>1.1000000000000001</v>
      </c>
      <c r="G10" s="176"/>
      <c r="H10" s="174" t="s">
        <v>1332</v>
      </c>
    </row>
    <row r="11" spans="1:8" ht="38.25" customHeight="1" x14ac:dyDescent="0.15">
      <c r="A11" s="188">
        <v>6</v>
      </c>
      <c r="B11" s="190" t="s">
        <v>1327</v>
      </c>
      <c r="C11" s="177" t="s">
        <v>1328</v>
      </c>
      <c r="D11" s="174" t="s">
        <v>1333</v>
      </c>
      <c r="E11" s="175">
        <v>5.28</v>
      </c>
      <c r="F11" s="175">
        <v>5.28</v>
      </c>
      <c r="G11" s="176"/>
      <c r="H11" s="174" t="s">
        <v>1334</v>
      </c>
    </row>
    <row r="12" spans="1:8" ht="38.25" customHeight="1" x14ac:dyDescent="0.15">
      <c r="A12" s="188">
        <v>7</v>
      </c>
      <c r="B12" s="190" t="s">
        <v>1327</v>
      </c>
      <c r="C12" s="174" t="s">
        <v>1328</v>
      </c>
      <c r="D12" s="174" t="s">
        <v>1335</v>
      </c>
      <c r="E12" s="175">
        <v>6</v>
      </c>
      <c r="F12" s="175">
        <v>6</v>
      </c>
      <c r="G12" s="176"/>
      <c r="H12" s="174" t="s">
        <v>1128</v>
      </c>
    </row>
    <row r="13" spans="1:8" ht="38.25" customHeight="1" x14ac:dyDescent="0.15">
      <c r="A13" s="188">
        <v>8</v>
      </c>
      <c r="B13" s="189" t="s">
        <v>1336</v>
      </c>
      <c r="C13" s="174" t="s">
        <v>1129</v>
      </c>
      <c r="D13" s="174" t="s">
        <v>1337</v>
      </c>
      <c r="E13" s="175">
        <v>210</v>
      </c>
      <c r="F13" s="175">
        <v>210</v>
      </c>
      <c r="G13" s="176"/>
      <c r="H13" s="174" t="s">
        <v>1130</v>
      </c>
    </row>
    <row r="14" spans="1:8" ht="38.25" customHeight="1" x14ac:dyDescent="0.15">
      <c r="A14" s="188">
        <v>9</v>
      </c>
      <c r="B14" s="189" t="s">
        <v>1338</v>
      </c>
      <c r="C14" s="174" t="s">
        <v>1131</v>
      </c>
      <c r="D14" s="174" t="s">
        <v>1339</v>
      </c>
      <c r="E14" s="175">
        <v>1</v>
      </c>
      <c r="F14" s="175">
        <v>1</v>
      </c>
      <c r="G14" s="176"/>
      <c r="H14" s="174" t="s">
        <v>1132</v>
      </c>
    </row>
    <row r="15" spans="1:8" ht="38.25" customHeight="1" x14ac:dyDescent="0.15">
      <c r="A15" s="188">
        <v>10</v>
      </c>
      <c r="B15" s="189" t="s">
        <v>1338</v>
      </c>
      <c r="C15" s="174" t="s">
        <v>1131</v>
      </c>
      <c r="D15" s="174" t="s">
        <v>1340</v>
      </c>
      <c r="E15" s="175">
        <v>10</v>
      </c>
      <c r="F15" s="175">
        <v>10</v>
      </c>
      <c r="G15" s="176"/>
      <c r="H15" s="174" t="s">
        <v>1133</v>
      </c>
    </row>
    <row r="16" spans="1:8" ht="38.25" customHeight="1" x14ac:dyDescent="0.15">
      <c r="A16" s="188">
        <v>11</v>
      </c>
      <c r="B16" s="189" t="s">
        <v>1338</v>
      </c>
      <c r="C16" s="174" t="s">
        <v>1131</v>
      </c>
      <c r="D16" s="174" t="s">
        <v>1341</v>
      </c>
      <c r="E16" s="175">
        <v>80</v>
      </c>
      <c r="F16" s="175">
        <v>80</v>
      </c>
      <c r="G16" s="176"/>
      <c r="H16" s="174" t="s">
        <v>1134</v>
      </c>
    </row>
    <row r="17" spans="1:8" ht="38.25" customHeight="1" x14ac:dyDescent="0.15">
      <c r="A17" s="188">
        <v>12</v>
      </c>
      <c r="B17" s="189" t="s">
        <v>1338</v>
      </c>
      <c r="C17" s="174" t="s">
        <v>1131</v>
      </c>
      <c r="D17" s="174" t="s">
        <v>1342</v>
      </c>
      <c r="E17" s="175">
        <v>20</v>
      </c>
      <c r="F17" s="175">
        <v>20</v>
      </c>
      <c r="G17" s="176"/>
      <c r="H17" s="174" t="s">
        <v>1135</v>
      </c>
    </row>
    <row r="18" spans="1:8" ht="38.25" customHeight="1" x14ac:dyDescent="0.15">
      <c r="A18" s="188">
        <v>13</v>
      </c>
      <c r="B18" s="189" t="s">
        <v>1343</v>
      </c>
      <c r="C18" s="174" t="s">
        <v>1136</v>
      </c>
      <c r="D18" s="174" t="s">
        <v>1137</v>
      </c>
      <c r="E18" s="175">
        <v>129.69999999999999</v>
      </c>
      <c r="F18" s="175">
        <v>129.69999999999999</v>
      </c>
      <c r="G18" s="176"/>
      <c r="H18" s="174" t="s">
        <v>1138</v>
      </c>
    </row>
    <row r="19" spans="1:8" ht="38.25" customHeight="1" x14ac:dyDescent="0.15">
      <c r="A19" s="188">
        <v>14</v>
      </c>
      <c r="B19" s="189" t="s">
        <v>1343</v>
      </c>
      <c r="C19" s="174" t="s">
        <v>1136</v>
      </c>
      <c r="D19" s="174" t="s">
        <v>1139</v>
      </c>
      <c r="E19" s="175">
        <v>158</v>
      </c>
      <c r="F19" s="175">
        <v>158</v>
      </c>
      <c r="G19" s="176"/>
      <c r="H19" s="174" t="s">
        <v>1140</v>
      </c>
    </row>
    <row r="20" spans="1:8" ht="38.25" customHeight="1" x14ac:dyDescent="0.15">
      <c r="A20" s="188">
        <v>15</v>
      </c>
      <c r="B20" s="189" t="s">
        <v>1343</v>
      </c>
      <c r="C20" s="174" t="s">
        <v>1136</v>
      </c>
      <c r="D20" s="174" t="s">
        <v>1344</v>
      </c>
      <c r="E20" s="175">
        <v>70.7</v>
      </c>
      <c r="F20" s="175">
        <v>70.7</v>
      </c>
      <c r="G20" s="176"/>
      <c r="H20" s="174" t="s">
        <v>1141</v>
      </c>
    </row>
    <row r="21" spans="1:8" ht="38.25" customHeight="1" x14ac:dyDescent="0.15">
      <c r="A21" s="188">
        <v>16</v>
      </c>
      <c r="B21" s="189" t="s">
        <v>1345</v>
      </c>
      <c r="C21" s="174" t="s">
        <v>1346</v>
      </c>
      <c r="D21" s="174" t="s">
        <v>1347</v>
      </c>
      <c r="E21" s="175">
        <v>4.5</v>
      </c>
      <c r="F21" s="175">
        <v>4.5</v>
      </c>
      <c r="G21" s="176"/>
      <c r="H21" s="174" t="s">
        <v>1348</v>
      </c>
    </row>
    <row r="22" spans="1:8" ht="38.25" customHeight="1" x14ac:dyDescent="0.15">
      <c r="A22" s="188">
        <v>17</v>
      </c>
      <c r="B22" s="189" t="s">
        <v>1349</v>
      </c>
      <c r="C22" s="174" t="s">
        <v>1142</v>
      </c>
      <c r="D22" s="174" t="s">
        <v>1350</v>
      </c>
      <c r="E22" s="175">
        <v>25</v>
      </c>
      <c r="F22" s="175">
        <v>25</v>
      </c>
      <c r="G22" s="176"/>
      <c r="H22" s="174" t="s">
        <v>1143</v>
      </c>
    </row>
    <row r="23" spans="1:8" ht="38.25" customHeight="1" x14ac:dyDescent="0.15">
      <c r="A23" s="188">
        <v>18</v>
      </c>
      <c r="B23" s="189" t="s">
        <v>1351</v>
      </c>
      <c r="C23" s="174" t="s">
        <v>1144</v>
      </c>
      <c r="D23" s="174" t="s">
        <v>1352</v>
      </c>
      <c r="E23" s="175">
        <v>51.84</v>
      </c>
      <c r="F23" s="175">
        <v>51.84</v>
      </c>
      <c r="G23" s="176"/>
      <c r="H23" s="174" t="s">
        <v>1145</v>
      </c>
    </row>
    <row r="24" spans="1:8" ht="38.25" customHeight="1" x14ac:dyDescent="0.15">
      <c r="A24" s="188">
        <v>19</v>
      </c>
      <c r="B24" s="189" t="s">
        <v>1351</v>
      </c>
      <c r="C24" s="174" t="s">
        <v>1144</v>
      </c>
      <c r="D24" s="174" t="s">
        <v>1353</v>
      </c>
      <c r="E24" s="175">
        <v>24</v>
      </c>
      <c r="F24" s="175">
        <v>24</v>
      </c>
      <c r="G24" s="176"/>
      <c r="H24" s="174" t="s">
        <v>1146</v>
      </c>
    </row>
    <row r="25" spans="1:8" ht="38.25" customHeight="1" x14ac:dyDescent="0.15">
      <c r="A25" s="188">
        <v>20</v>
      </c>
      <c r="B25" s="189" t="s">
        <v>1351</v>
      </c>
      <c r="C25" s="174" t="s">
        <v>1144</v>
      </c>
      <c r="D25" s="174" t="s">
        <v>1354</v>
      </c>
      <c r="E25" s="175">
        <v>388.8</v>
      </c>
      <c r="F25" s="175">
        <v>388.8</v>
      </c>
      <c r="G25" s="176"/>
      <c r="H25" s="174" t="s">
        <v>1147</v>
      </c>
    </row>
    <row r="26" spans="1:8" ht="38.25" customHeight="1" x14ac:dyDescent="0.15">
      <c r="A26" s="188">
        <v>21</v>
      </c>
      <c r="B26" s="189" t="s">
        <v>1351</v>
      </c>
      <c r="C26" s="174" t="s">
        <v>1144</v>
      </c>
      <c r="D26" s="174" t="s">
        <v>1355</v>
      </c>
      <c r="E26" s="175">
        <v>25</v>
      </c>
      <c r="F26" s="175">
        <v>25</v>
      </c>
      <c r="G26" s="176"/>
      <c r="H26" s="174" t="s">
        <v>1148</v>
      </c>
    </row>
    <row r="27" spans="1:8" ht="38.25" customHeight="1" x14ac:dyDescent="0.15">
      <c r="A27" s="188">
        <v>22</v>
      </c>
      <c r="B27" s="189" t="s">
        <v>1351</v>
      </c>
      <c r="C27" s="174" t="s">
        <v>1144</v>
      </c>
      <c r="D27" s="174" t="s">
        <v>1356</v>
      </c>
      <c r="E27" s="175">
        <v>213.46</v>
      </c>
      <c r="F27" s="175">
        <v>213.46</v>
      </c>
      <c r="G27" s="176"/>
      <c r="H27" s="174" t="s">
        <v>1149</v>
      </c>
    </row>
    <row r="28" spans="1:8" ht="38.25" customHeight="1" x14ac:dyDescent="0.15">
      <c r="A28" s="188">
        <v>23</v>
      </c>
      <c r="B28" s="189" t="s">
        <v>1351</v>
      </c>
      <c r="C28" s="174" t="s">
        <v>1144</v>
      </c>
      <c r="D28" s="174" t="s">
        <v>1357</v>
      </c>
      <c r="E28" s="175">
        <v>50</v>
      </c>
      <c r="F28" s="175">
        <v>50</v>
      </c>
      <c r="G28" s="176"/>
      <c r="H28" s="174" t="s">
        <v>1150</v>
      </c>
    </row>
    <row r="29" spans="1:8" ht="38.25" customHeight="1" x14ac:dyDescent="0.15">
      <c r="A29" s="188">
        <v>24</v>
      </c>
      <c r="B29" s="189" t="s">
        <v>1351</v>
      </c>
      <c r="C29" s="174" t="s">
        <v>1144</v>
      </c>
      <c r="D29" s="174" t="s">
        <v>1358</v>
      </c>
      <c r="E29" s="175">
        <v>150.97999999999999</v>
      </c>
      <c r="F29" s="175">
        <v>150.97999999999999</v>
      </c>
      <c r="G29" s="176"/>
      <c r="H29" s="174" t="s">
        <v>1151</v>
      </c>
    </row>
    <row r="30" spans="1:8" ht="38.25" customHeight="1" x14ac:dyDescent="0.15">
      <c r="A30" s="188">
        <v>25</v>
      </c>
      <c r="B30" s="189" t="s">
        <v>1359</v>
      </c>
      <c r="C30" s="174" t="s">
        <v>1152</v>
      </c>
      <c r="D30" s="174" t="s">
        <v>1360</v>
      </c>
      <c r="E30" s="175">
        <v>157.80000000000001</v>
      </c>
      <c r="F30" s="175">
        <v>157.80000000000001</v>
      </c>
      <c r="G30" s="176"/>
      <c r="H30" s="174" t="s">
        <v>1153</v>
      </c>
    </row>
    <row r="31" spans="1:8" ht="38.25" customHeight="1" x14ac:dyDescent="0.15">
      <c r="A31" s="188">
        <v>26</v>
      </c>
      <c r="B31" s="189" t="s">
        <v>1361</v>
      </c>
      <c r="C31" s="174" t="s">
        <v>1154</v>
      </c>
      <c r="D31" s="174" t="s">
        <v>1155</v>
      </c>
      <c r="E31" s="175">
        <v>40</v>
      </c>
      <c r="F31" s="175">
        <v>40</v>
      </c>
      <c r="G31" s="176"/>
      <c r="H31" s="174" t="s">
        <v>1156</v>
      </c>
    </row>
    <row r="32" spans="1:8" ht="38.25" customHeight="1" x14ac:dyDescent="0.15">
      <c r="A32" s="188">
        <v>27</v>
      </c>
      <c r="B32" s="189" t="s">
        <v>1362</v>
      </c>
      <c r="C32" s="174" t="s">
        <v>1157</v>
      </c>
      <c r="D32" s="174" t="s">
        <v>1363</v>
      </c>
      <c r="E32" s="175">
        <v>35</v>
      </c>
      <c r="F32" s="175">
        <v>35</v>
      </c>
      <c r="G32" s="176"/>
      <c r="H32" s="174" t="s">
        <v>1158</v>
      </c>
    </row>
    <row r="33" spans="1:8" ht="38.25" customHeight="1" x14ac:dyDescent="0.15">
      <c r="A33" s="188">
        <v>28</v>
      </c>
      <c r="B33" s="189" t="s">
        <v>1362</v>
      </c>
      <c r="C33" s="174" t="s">
        <v>1157</v>
      </c>
      <c r="D33" s="174" t="s">
        <v>1364</v>
      </c>
      <c r="E33" s="175">
        <v>0.5</v>
      </c>
      <c r="F33" s="175">
        <v>0.5</v>
      </c>
      <c r="G33" s="176"/>
      <c r="H33" s="174" t="s">
        <v>1159</v>
      </c>
    </row>
    <row r="34" spans="1:8" ht="38.25" customHeight="1" x14ac:dyDescent="0.15">
      <c r="A34" s="188">
        <v>29</v>
      </c>
      <c r="B34" s="189" t="s">
        <v>1362</v>
      </c>
      <c r="C34" s="174" t="s">
        <v>1157</v>
      </c>
      <c r="D34" s="174" t="s">
        <v>1365</v>
      </c>
      <c r="E34" s="175">
        <v>17.64</v>
      </c>
      <c r="F34" s="175">
        <v>8.64</v>
      </c>
      <c r="G34" s="176">
        <v>9</v>
      </c>
      <c r="H34" s="174" t="s">
        <v>1160</v>
      </c>
    </row>
    <row r="35" spans="1:8" ht="38.25" customHeight="1" x14ac:dyDescent="0.15">
      <c r="A35" s="188">
        <v>30</v>
      </c>
      <c r="B35" s="189" t="s">
        <v>1366</v>
      </c>
      <c r="C35" s="174" t="s">
        <v>1161</v>
      </c>
      <c r="D35" s="174" t="s">
        <v>1163</v>
      </c>
      <c r="E35" s="175">
        <v>48.49</v>
      </c>
      <c r="F35" s="175">
        <v>46.39</v>
      </c>
      <c r="G35" s="176">
        <v>2.1</v>
      </c>
      <c r="H35" s="174" t="s">
        <v>1162</v>
      </c>
    </row>
    <row r="36" spans="1:8" ht="38.25" customHeight="1" x14ac:dyDescent="0.15">
      <c r="A36" s="188">
        <v>31</v>
      </c>
      <c r="B36" s="189" t="s">
        <v>1367</v>
      </c>
      <c r="C36" s="174" t="s">
        <v>1164</v>
      </c>
      <c r="D36" s="174" t="s">
        <v>1368</v>
      </c>
      <c r="E36" s="175">
        <v>30.439999999999998</v>
      </c>
      <c r="F36" s="175">
        <v>21.04</v>
      </c>
      <c r="G36" s="176">
        <v>9.4</v>
      </c>
      <c r="H36" s="174" t="s">
        <v>1165</v>
      </c>
    </row>
    <row r="37" spans="1:8" ht="38.25" customHeight="1" x14ac:dyDescent="0.15">
      <c r="A37" s="188">
        <v>32</v>
      </c>
      <c r="B37" s="189" t="s">
        <v>1367</v>
      </c>
      <c r="C37" s="174" t="s">
        <v>1164</v>
      </c>
      <c r="D37" s="174" t="s">
        <v>1369</v>
      </c>
      <c r="E37" s="175">
        <v>200</v>
      </c>
      <c r="F37" s="175">
        <v>200</v>
      </c>
      <c r="G37" s="176"/>
      <c r="H37" s="174" t="s">
        <v>1166</v>
      </c>
    </row>
    <row r="38" spans="1:8" ht="38.25" customHeight="1" x14ac:dyDescent="0.15">
      <c r="A38" s="188">
        <v>33</v>
      </c>
      <c r="B38" s="189" t="s">
        <v>1367</v>
      </c>
      <c r="C38" s="174" t="s">
        <v>1164</v>
      </c>
      <c r="D38" s="174" t="s">
        <v>1370</v>
      </c>
      <c r="E38" s="175">
        <v>0.86</v>
      </c>
      <c r="F38" s="175">
        <v>0.86</v>
      </c>
      <c r="G38" s="176"/>
      <c r="H38" s="174" t="s">
        <v>1371</v>
      </c>
    </row>
    <row r="39" spans="1:8" ht="38.25" customHeight="1" x14ac:dyDescent="0.15">
      <c r="A39" s="188">
        <v>34</v>
      </c>
      <c r="B39" s="189" t="s">
        <v>1372</v>
      </c>
      <c r="C39" s="174" t="s">
        <v>1373</v>
      </c>
      <c r="D39" s="174" t="s">
        <v>1374</v>
      </c>
      <c r="E39" s="175">
        <v>5927</v>
      </c>
      <c r="F39" s="175">
        <v>5000</v>
      </c>
      <c r="G39" s="176">
        <v>927</v>
      </c>
      <c r="H39" s="174" t="s">
        <v>1375</v>
      </c>
    </row>
    <row r="40" spans="1:8" ht="38.25" customHeight="1" x14ac:dyDescent="0.15">
      <c r="A40" s="188">
        <v>35</v>
      </c>
      <c r="B40" s="189" t="s">
        <v>1376</v>
      </c>
      <c r="C40" s="174" t="s">
        <v>1167</v>
      </c>
      <c r="D40" s="174" t="s">
        <v>1377</v>
      </c>
      <c r="E40" s="175">
        <v>742</v>
      </c>
      <c r="F40" s="175">
        <v>150</v>
      </c>
      <c r="G40" s="176">
        <v>592</v>
      </c>
      <c r="H40" s="174" t="s">
        <v>1168</v>
      </c>
    </row>
    <row r="41" spans="1:8" ht="38.25" customHeight="1" x14ac:dyDescent="0.15">
      <c r="A41" s="188">
        <v>36</v>
      </c>
      <c r="B41" s="189" t="s">
        <v>1378</v>
      </c>
      <c r="C41" s="174" t="s">
        <v>1169</v>
      </c>
      <c r="D41" s="174" t="s">
        <v>1379</v>
      </c>
      <c r="E41" s="175">
        <v>11.71</v>
      </c>
      <c r="F41" s="175">
        <v>11.71</v>
      </c>
      <c r="G41" s="176"/>
      <c r="H41" s="174" t="s">
        <v>1170</v>
      </c>
    </row>
    <row r="42" spans="1:8" ht="38.25" customHeight="1" x14ac:dyDescent="0.15">
      <c r="A42" s="188">
        <v>37</v>
      </c>
      <c r="B42" s="189" t="s">
        <v>1378</v>
      </c>
      <c r="C42" s="174" t="s">
        <v>1169</v>
      </c>
      <c r="D42" s="174" t="s">
        <v>1380</v>
      </c>
      <c r="E42" s="175">
        <v>2030.15</v>
      </c>
      <c r="F42" s="175">
        <v>173.15</v>
      </c>
      <c r="G42" s="176">
        <v>1857</v>
      </c>
      <c r="H42" s="174" t="s">
        <v>1178</v>
      </c>
    </row>
    <row r="43" spans="1:8" ht="38.25" customHeight="1" x14ac:dyDescent="0.15">
      <c r="A43" s="188">
        <v>38</v>
      </c>
      <c r="B43" s="189" t="s">
        <v>1378</v>
      </c>
      <c r="C43" s="174" t="s">
        <v>1169</v>
      </c>
      <c r="D43" s="174" t="s">
        <v>1381</v>
      </c>
      <c r="E43" s="175">
        <v>45.36</v>
      </c>
      <c r="F43" s="175">
        <v>45.36</v>
      </c>
      <c r="G43" s="176"/>
      <c r="H43" s="174" t="s">
        <v>1179</v>
      </c>
    </row>
    <row r="44" spans="1:8" ht="38.25" customHeight="1" x14ac:dyDescent="0.15">
      <c r="A44" s="188">
        <v>39</v>
      </c>
      <c r="B44" s="189" t="s">
        <v>1378</v>
      </c>
      <c r="C44" s="174" t="s">
        <v>1169</v>
      </c>
      <c r="D44" s="174" t="s">
        <v>1382</v>
      </c>
      <c r="E44" s="175">
        <v>12</v>
      </c>
      <c r="F44" s="175">
        <v>12</v>
      </c>
      <c r="G44" s="176"/>
      <c r="H44" s="174" t="s">
        <v>1180</v>
      </c>
    </row>
    <row r="45" spans="1:8" ht="38.25" customHeight="1" x14ac:dyDescent="0.15">
      <c r="A45" s="188">
        <v>40</v>
      </c>
      <c r="B45" s="189" t="s">
        <v>1378</v>
      </c>
      <c r="C45" s="174" t="s">
        <v>1169</v>
      </c>
      <c r="D45" s="174" t="s">
        <v>1383</v>
      </c>
      <c r="E45" s="175">
        <v>6</v>
      </c>
      <c r="F45" s="175">
        <v>6</v>
      </c>
      <c r="G45" s="176"/>
      <c r="H45" s="174" t="s">
        <v>1181</v>
      </c>
    </row>
    <row r="46" spans="1:8" ht="38.25" customHeight="1" x14ac:dyDescent="0.15">
      <c r="A46" s="188">
        <v>41</v>
      </c>
      <c r="B46" s="189" t="s">
        <v>1384</v>
      </c>
      <c r="C46" s="174" t="s">
        <v>1171</v>
      </c>
      <c r="D46" s="174" t="s">
        <v>1385</v>
      </c>
      <c r="E46" s="175">
        <v>50</v>
      </c>
      <c r="F46" s="175">
        <v>50</v>
      </c>
      <c r="G46" s="176"/>
      <c r="H46" s="174" t="s">
        <v>1172</v>
      </c>
    </row>
    <row r="47" spans="1:8" ht="38.25" customHeight="1" x14ac:dyDescent="0.15">
      <c r="A47" s="188">
        <v>42</v>
      </c>
      <c r="B47" s="189" t="s">
        <v>1384</v>
      </c>
      <c r="C47" s="174" t="s">
        <v>1171</v>
      </c>
      <c r="D47" s="174" t="s">
        <v>1173</v>
      </c>
      <c r="E47" s="175">
        <v>15</v>
      </c>
      <c r="F47" s="175">
        <v>15</v>
      </c>
      <c r="G47" s="176"/>
      <c r="H47" s="174" t="s">
        <v>1172</v>
      </c>
    </row>
    <row r="48" spans="1:8" ht="38.25" customHeight="1" x14ac:dyDescent="0.15">
      <c r="A48" s="188">
        <v>43</v>
      </c>
      <c r="B48" s="189" t="s">
        <v>1386</v>
      </c>
      <c r="C48" s="174" t="s">
        <v>1174</v>
      </c>
      <c r="D48" s="174" t="s">
        <v>1387</v>
      </c>
      <c r="E48" s="175">
        <v>220</v>
      </c>
      <c r="F48" s="175">
        <v>220</v>
      </c>
      <c r="G48" s="176"/>
      <c r="H48" s="174" t="s">
        <v>1175</v>
      </c>
    </row>
    <row r="49" spans="1:8" ht="38.25" customHeight="1" x14ac:dyDescent="0.15">
      <c r="A49" s="188">
        <v>44</v>
      </c>
      <c r="B49" s="189" t="s">
        <v>1388</v>
      </c>
      <c r="C49" s="174" t="s">
        <v>1176</v>
      </c>
      <c r="D49" s="174" t="s">
        <v>1389</v>
      </c>
      <c r="E49" s="175">
        <v>66</v>
      </c>
      <c r="F49" s="175"/>
      <c r="G49" s="176">
        <v>66</v>
      </c>
      <c r="H49" s="174" t="s">
        <v>1177</v>
      </c>
    </row>
    <row r="50" spans="1:8" ht="54" x14ac:dyDescent="0.15">
      <c r="A50" s="188">
        <v>45</v>
      </c>
      <c r="B50" s="189" t="s">
        <v>1390</v>
      </c>
      <c r="C50" s="174" t="s">
        <v>1185</v>
      </c>
      <c r="D50" s="174" t="s">
        <v>1391</v>
      </c>
      <c r="E50" s="175">
        <v>209.96</v>
      </c>
      <c r="F50" s="175">
        <v>12</v>
      </c>
      <c r="G50" s="176">
        <v>197.96</v>
      </c>
      <c r="H50" s="174" t="s">
        <v>1186</v>
      </c>
    </row>
    <row r="51" spans="1:8" ht="38.25" customHeight="1" x14ac:dyDescent="0.15">
      <c r="A51" s="188">
        <v>46</v>
      </c>
      <c r="B51" s="189" t="s">
        <v>1390</v>
      </c>
      <c r="C51" s="174" t="s">
        <v>1185</v>
      </c>
      <c r="D51" s="178" t="s">
        <v>1392</v>
      </c>
      <c r="E51" s="175">
        <v>23.04</v>
      </c>
      <c r="F51" s="175">
        <v>23.04</v>
      </c>
      <c r="G51" s="176"/>
      <c r="H51" s="174" t="s">
        <v>1187</v>
      </c>
    </row>
    <row r="52" spans="1:8" ht="38.25" customHeight="1" x14ac:dyDescent="0.15">
      <c r="A52" s="188">
        <v>47</v>
      </c>
      <c r="B52" s="189" t="s">
        <v>1390</v>
      </c>
      <c r="C52" s="174" t="s">
        <v>1185</v>
      </c>
      <c r="D52" s="174" t="s">
        <v>1393</v>
      </c>
      <c r="E52" s="175">
        <v>265.95</v>
      </c>
      <c r="F52" s="175">
        <v>265.95</v>
      </c>
      <c r="G52" s="176"/>
      <c r="H52" s="174" t="s">
        <v>1188</v>
      </c>
    </row>
    <row r="53" spans="1:8" ht="38.25" customHeight="1" x14ac:dyDescent="0.15">
      <c r="A53" s="188">
        <v>48</v>
      </c>
      <c r="B53" s="190" t="s">
        <v>1390</v>
      </c>
      <c r="C53" s="177" t="s">
        <v>1185</v>
      </c>
      <c r="D53" s="174" t="s">
        <v>1394</v>
      </c>
      <c r="E53" s="175">
        <v>2</v>
      </c>
      <c r="F53" s="175"/>
      <c r="G53" s="176">
        <v>2</v>
      </c>
      <c r="H53" s="174" t="s">
        <v>1189</v>
      </c>
    </row>
    <row r="54" spans="1:8" ht="38.25" customHeight="1" x14ac:dyDescent="0.15">
      <c r="A54" s="188">
        <v>49</v>
      </c>
      <c r="B54" s="190" t="s">
        <v>1390</v>
      </c>
      <c r="C54" s="177" t="s">
        <v>1185</v>
      </c>
      <c r="D54" s="174" t="s">
        <v>1395</v>
      </c>
      <c r="E54" s="175">
        <v>100</v>
      </c>
      <c r="F54" s="175">
        <v>100</v>
      </c>
      <c r="G54" s="176"/>
      <c r="H54" s="174" t="s">
        <v>1190</v>
      </c>
    </row>
    <row r="55" spans="1:8" ht="38.25" customHeight="1" x14ac:dyDescent="0.15">
      <c r="A55" s="188">
        <v>50</v>
      </c>
      <c r="B55" s="189" t="s">
        <v>1390</v>
      </c>
      <c r="C55" s="174" t="s">
        <v>1185</v>
      </c>
      <c r="D55" s="174" t="s">
        <v>1396</v>
      </c>
      <c r="E55" s="175">
        <v>64.08</v>
      </c>
      <c r="F55" s="175"/>
      <c r="G55" s="176">
        <v>64.08</v>
      </c>
      <c r="H55" s="174" t="s">
        <v>1191</v>
      </c>
    </row>
    <row r="56" spans="1:8" ht="38.25" customHeight="1" x14ac:dyDescent="0.15">
      <c r="A56" s="188">
        <v>51</v>
      </c>
      <c r="B56" s="189" t="s">
        <v>1390</v>
      </c>
      <c r="C56" s="174" t="s">
        <v>1185</v>
      </c>
      <c r="D56" s="174" t="s">
        <v>1397</v>
      </c>
      <c r="E56" s="175">
        <v>39</v>
      </c>
      <c r="F56" s="175">
        <v>39</v>
      </c>
      <c r="G56" s="176"/>
      <c r="H56" s="174" t="s">
        <v>1192</v>
      </c>
    </row>
    <row r="57" spans="1:8" ht="48" customHeight="1" x14ac:dyDescent="0.15">
      <c r="A57" s="188">
        <v>52</v>
      </c>
      <c r="B57" s="190" t="s">
        <v>1390</v>
      </c>
      <c r="C57" s="177" t="s">
        <v>1185</v>
      </c>
      <c r="D57" s="174" t="s">
        <v>1398</v>
      </c>
      <c r="E57" s="175">
        <v>36.159999999999997</v>
      </c>
      <c r="F57" s="175">
        <v>7</v>
      </c>
      <c r="G57" s="176">
        <v>29.16</v>
      </c>
      <c r="H57" s="174" t="s">
        <v>1193</v>
      </c>
    </row>
    <row r="58" spans="1:8" ht="38.25" customHeight="1" x14ac:dyDescent="0.15">
      <c r="A58" s="188">
        <v>53</v>
      </c>
      <c r="B58" s="190" t="s">
        <v>1390</v>
      </c>
      <c r="C58" s="177" t="s">
        <v>1185</v>
      </c>
      <c r="D58" s="174" t="s">
        <v>1399</v>
      </c>
      <c r="E58" s="175">
        <v>120</v>
      </c>
      <c r="F58" s="175">
        <v>120</v>
      </c>
      <c r="G58" s="176"/>
      <c r="H58" s="174" t="s">
        <v>1195</v>
      </c>
    </row>
    <row r="59" spans="1:8" ht="38.25" customHeight="1" x14ac:dyDescent="0.15">
      <c r="A59" s="188">
        <v>54</v>
      </c>
      <c r="B59" s="190" t="s">
        <v>1390</v>
      </c>
      <c r="C59" s="177" t="s">
        <v>1185</v>
      </c>
      <c r="D59" s="174" t="s">
        <v>1400</v>
      </c>
      <c r="E59" s="175">
        <v>306.46000000000004</v>
      </c>
      <c r="F59" s="175">
        <v>84</v>
      </c>
      <c r="G59" s="176">
        <v>222.46</v>
      </c>
      <c r="H59" s="174" t="s">
        <v>1197</v>
      </c>
    </row>
    <row r="60" spans="1:8" ht="38.25" customHeight="1" x14ac:dyDescent="0.15">
      <c r="A60" s="188">
        <v>55</v>
      </c>
      <c r="B60" s="190" t="s">
        <v>1390</v>
      </c>
      <c r="C60" s="177" t="s">
        <v>1185</v>
      </c>
      <c r="D60" s="174" t="s">
        <v>1401</v>
      </c>
      <c r="E60" s="175">
        <v>1.87</v>
      </c>
      <c r="F60" s="175">
        <v>1.87</v>
      </c>
      <c r="G60" s="176"/>
      <c r="H60" s="174" t="s">
        <v>1196</v>
      </c>
    </row>
    <row r="61" spans="1:8" ht="38.25" customHeight="1" x14ac:dyDescent="0.15">
      <c r="A61" s="188">
        <v>56</v>
      </c>
      <c r="B61" s="189" t="s">
        <v>1390</v>
      </c>
      <c r="C61" s="174" t="s">
        <v>1185</v>
      </c>
      <c r="D61" s="174" t="s">
        <v>1402</v>
      </c>
      <c r="E61" s="175">
        <v>1465.6</v>
      </c>
      <c r="F61" s="175">
        <v>569.86</v>
      </c>
      <c r="G61" s="176">
        <v>895.74</v>
      </c>
      <c r="H61" s="174" t="s">
        <v>1194</v>
      </c>
    </row>
    <row r="62" spans="1:8" ht="38.25" customHeight="1" x14ac:dyDescent="0.15">
      <c r="A62" s="188">
        <v>57</v>
      </c>
      <c r="B62" s="189" t="s">
        <v>1390</v>
      </c>
      <c r="C62" s="174" t="s">
        <v>1185</v>
      </c>
      <c r="D62" s="174" t="s">
        <v>1403</v>
      </c>
      <c r="E62" s="175">
        <v>30</v>
      </c>
      <c r="F62" s="175">
        <v>30</v>
      </c>
      <c r="G62" s="176"/>
      <c r="H62" s="174" t="s">
        <v>1198</v>
      </c>
    </row>
    <row r="63" spans="1:8" ht="38.25" customHeight="1" x14ac:dyDescent="0.15">
      <c r="A63" s="188">
        <v>58</v>
      </c>
      <c r="B63" s="189" t="s">
        <v>1404</v>
      </c>
      <c r="C63" s="174" t="s">
        <v>1199</v>
      </c>
      <c r="D63" s="174" t="s">
        <v>1405</v>
      </c>
      <c r="E63" s="175">
        <v>50</v>
      </c>
      <c r="F63" s="175">
        <v>50</v>
      </c>
      <c r="G63" s="176"/>
      <c r="H63" s="174" t="s">
        <v>1200</v>
      </c>
    </row>
    <row r="64" spans="1:8" ht="38.25" customHeight="1" x14ac:dyDescent="0.15">
      <c r="A64" s="188">
        <v>59</v>
      </c>
      <c r="B64" s="189" t="s">
        <v>1406</v>
      </c>
      <c r="C64" s="174" t="s">
        <v>1201</v>
      </c>
      <c r="D64" s="174" t="s">
        <v>1395</v>
      </c>
      <c r="E64" s="175">
        <v>6</v>
      </c>
      <c r="F64" s="175">
        <v>6</v>
      </c>
      <c r="G64" s="176"/>
      <c r="H64" s="174" t="s">
        <v>1202</v>
      </c>
    </row>
    <row r="65" spans="1:8" ht="38.25" customHeight="1" x14ac:dyDescent="0.15">
      <c r="A65" s="188">
        <v>60</v>
      </c>
      <c r="B65" s="189" t="s">
        <v>1407</v>
      </c>
      <c r="C65" s="174" t="s">
        <v>1203</v>
      </c>
      <c r="D65" s="174" t="s">
        <v>1204</v>
      </c>
      <c r="E65" s="175">
        <v>150</v>
      </c>
      <c r="F65" s="175">
        <v>150</v>
      </c>
      <c r="G65" s="176"/>
      <c r="H65" s="174" t="s">
        <v>1205</v>
      </c>
    </row>
    <row r="66" spans="1:8" ht="38.25" customHeight="1" x14ac:dyDescent="0.15">
      <c r="A66" s="188">
        <v>61</v>
      </c>
      <c r="B66" s="189" t="s">
        <v>1408</v>
      </c>
      <c r="C66" s="174" t="s">
        <v>1206</v>
      </c>
      <c r="D66" s="174" t="s">
        <v>1409</v>
      </c>
      <c r="E66" s="175">
        <v>2761.1</v>
      </c>
      <c r="F66" s="175">
        <v>2761.1</v>
      </c>
      <c r="G66" s="176"/>
      <c r="H66" s="174" t="s">
        <v>1410</v>
      </c>
    </row>
    <row r="67" spans="1:8" ht="38.25" customHeight="1" x14ac:dyDescent="0.15">
      <c r="A67" s="188">
        <v>62</v>
      </c>
      <c r="B67" s="189" t="s">
        <v>1408</v>
      </c>
      <c r="C67" s="191" t="s">
        <v>1206</v>
      </c>
      <c r="D67" s="191" t="s">
        <v>1411</v>
      </c>
      <c r="E67" s="175">
        <v>67.08</v>
      </c>
      <c r="F67" s="192">
        <v>67.08</v>
      </c>
      <c r="G67" s="193"/>
      <c r="H67" s="191" t="s">
        <v>1207</v>
      </c>
    </row>
    <row r="68" spans="1:8" ht="38.25" customHeight="1" x14ac:dyDescent="0.15">
      <c r="A68" s="188">
        <v>63</v>
      </c>
      <c r="B68" s="189" t="s">
        <v>1408</v>
      </c>
      <c r="C68" s="174" t="s">
        <v>1206</v>
      </c>
      <c r="D68" s="174" t="s">
        <v>1412</v>
      </c>
      <c r="E68" s="175">
        <v>442.48</v>
      </c>
      <c r="F68" s="175">
        <v>372.48</v>
      </c>
      <c r="G68" s="176">
        <v>70</v>
      </c>
      <c r="H68" s="174" t="s">
        <v>1208</v>
      </c>
    </row>
    <row r="69" spans="1:8" ht="38.25" customHeight="1" x14ac:dyDescent="0.15">
      <c r="A69" s="188">
        <v>64</v>
      </c>
      <c r="B69" s="189" t="s">
        <v>1408</v>
      </c>
      <c r="C69" s="174" t="s">
        <v>1206</v>
      </c>
      <c r="D69" s="174" t="s">
        <v>1413</v>
      </c>
      <c r="E69" s="175">
        <v>6.14</v>
      </c>
      <c r="F69" s="175">
        <v>6.14</v>
      </c>
      <c r="G69" s="176"/>
      <c r="H69" s="174" t="s">
        <v>1209</v>
      </c>
    </row>
    <row r="70" spans="1:8" ht="38.25" customHeight="1" x14ac:dyDescent="0.15">
      <c r="A70" s="188">
        <v>65</v>
      </c>
      <c r="B70" s="189" t="s">
        <v>1408</v>
      </c>
      <c r="C70" s="177" t="s">
        <v>1206</v>
      </c>
      <c r="D70" s="174" t="s">
        <v>1414</v>
      </c>
      <c r="E70" s="175">
        <v>12</v>
      </c>
      <c r="F70" s="175">
        <v>12</v>
      </c>
      <c r="G70" s="176"/>
      <c r="H70" s="174" t="s">
        <v>1210</v>
      </c>
    </row>
    <row r="71" spans="1:8" ht="38.25" customHeight="1" x14ac:dyDescent="0.15">
      <c r="A71" s="188">
        <v>66</v>
      </c>
      <c r="B71" s="189" t="s">
        <v>1408</v>
      </c>
      <c r="C71" s="174" t="s">
        <v>1206</v>
      </c>
      <c r="D71" s="174" t="s">
        <v>1415</v>
      </c>
      <c r="E71" s="175">
        <v>36.26</v>
      </c>
      <c r="F71" s="175">
        <v>36.26</v>
      </c>
      <c r="G71" s="176"/>
      <c r="H71" s="174" t="s">
        <v>1211</v>
      </c>
    </row>
    <row r="72" spans="1:8" ht="38.25" customHeight="1" x14ac:dyDescent="0.15">
      <c r="A72" s="188">
        <v>67</v>
      </c>
      <c r="B72" s="189" t="s">
        <v>1408</v>
      </c>
      <c r="C72" s="174" t="s">
        <v>1206</v>
      </c>
      <c r="D72" s="174" t="s">
        <v>1416</v>
      </c>
      <c r="E72" s="175">
        <v>184.51</v>
      </c>
      <c r="F72" s="175">
        <v>184.51</v>
      </c>
      <c r="G72" s="176"/>
      <c r="H72" s="174" t="s">
        <v>1212</v>
      </c>
    </row>
    <row r="73" spans="1:8" ht="38.25" customHeight="1" x14ac:dyDescent="0.15">
      <c r="A73" s="188">
        <v>68</v>
      </c>
      <c r="B73" s="189" t="s">
        <v>1408</v>
      </c>
      <c r="C73" s="174" t="s">
        <v>1206</v>
      </c>
      <c r="D73" s="174" t="s">
        <v>1417</v>
      </c>
      <c r="E73" s="175">
        <v>9.16</v>
      </c>
      <c r="F73" s="175">
        <v>9.16</v>
      </c>
      <c r="G73" s="176"/>
      <c r="H73" s="174" t="s">
        <v>1213</v>
      </c>
    </row>
    <row r="74" spans="1:8" ht="60" customHeight="1" x14ac:dyDescent="0.15">
      <c r="A74" s="188">
        <v>69</v>
      </c>
      <c r="B74" s="189" t="s">
        <v>1408</v>
      </c>
      <c r="C74" s="174" t="s">
        <v>1206</v>
      </c>
      <c r="D74" s="174" t="s">
        <v>1418</v>
      </c>
      <c r="E74" s="175">
        <v>40.549999999999997</v>
      </c>
      <c r="F74" s="175">
        <v>40.549999999999997</v>
      </c>
      <c r="G74" s="176"/>
      <c r="H74" s="174" t="s">
        <v>1214</v>
      </c>
    </row>
    <row r="75" spans="1:8" ht="38.25" customHeight="1" x14ac:dyDescent="0.15">
      <c r="A75" s="188">
        <v>70</v>
      </c>
      <c r="B75" s="189" t="s">
        <v>1408</v>
      </c>
      <c r="C75" s="174" t="s">
        <v>1206</v>
      </c>
      <c r="D75" s="174" t="s">
        <v>1419</v>
      </c>
      <c r="E75" s="175">
        <v>244.12</v>
      </c>
      <c r="F75" s="175">
        <v>153.12</v>
      </c>
      <c r="G75" s="176">
        <v>91</v>
      </c>
      <c r="H75" s="174" t="s">
        <v>1215</v>
      </c>
    </row>
    <row r="76" spans="1:8" ht="38.25" customHeight="1" x14ac:dyDescent="0.15">
      <c r="A76" s="188">
        <v>71</v>
      </c>
      <c r="B76" s="189" t="s">
        <v>1408</v>
      </c>
      <c r="C76" s="174" t="s">
        <v>1206</v>
      </c>
      <c r="D76" s="174" t="s">
        <v>1674</v>
      </c>
      <c r="E76" s="175">
        <v>1097.3900000000001</v>
      </c>
      <c r="F76" s="175">
        <v>89.76</v>
      </c>
      <c r="G76" s="176">
        <v>1007.63</v>
      </c>
      <c r="H76" s="174" t="s">
        <v>1216</v>
      </c>
    </row>
    <row r="77" spans="1:8" ht="38.25" customHeight="1" x14ac:dyDescent="0.15">
      <c r="A77" s="188">
        <v>72</v>
      </c>
      <c r="B77" s="189" t="s">
        <v>1408</v>
      </c>
      <c r="C77" s="174" t="s">
        <v>1206</v>
      </c>
      <c r="D77" s="174" t="s">
        <v>1420</v>
      </c>
      <c r="E77" s="175">
        <v>7.2</v>
      </c>
      <c r="F77" s="175">
        <v>7.2</v>
      </c>
      <c r="G77" s="176"/>
      <c r="H77" s="174" t="s">
        <v>1217</v>
      </c>
    </row>
    <row r="78" spans="1:8" ht="38.25" customHeight="1" x14ac:dyDescent="0.15">
      <c r="A78" s="188">
        <v>73</v>
      </c>
      <c r="B78" s="189" t="s">
        <v>1421</v>
      </c>
      <c r="C78" s="174" t="s">
        <v>1219</v>
      </c>
      <c r="D78" s="174" t="s">
        <v>1422</v>
      </c>
      <c r="E78" s="175">
        <v>5206</v>
      </c>
      <c r="F78" s="175"/>
      <c r="G78" s="176">
        <v>5206</v>
      </c>
      <c r="H78" s="174" t="s">
        <v>1221</v>
      </c>
    </row>
    <row r="79" spans="1:8" ht="38.25" customHeight="1" x14ac:dyDescent="0.15">
      <c r="A79" s="188">
        <v>74</v>
      </c>
      <c r="B79" s="189" t="s">
        <v>1423</v>
      </c>
      <c r="C79" s="174" t="s">
        <v>1224</v>
      </c>
      <c r="D79" s="174" t="s">
        <v>1424</v>
      </c>
      <c r="E79" s="175">
        <v>11</v>
      </c>
      <c r="F79" s="175"/>
      <c r="G79" s="176">
        <v>11</v>
      </c>
      <c r="H79" s="174" t="s">
        <v>1226</v>
      </c>
    </row>
    <row r="80" spans="1:8" ht="38.25" customHeight="1" x14ac:dyDescent="0.15">
      <c r="A80" s="188">
        <v>75</v>
      </c>
      <c r="B80" s="189" t="s">
        <v>1423</v>
      </c>
      <c r="C80" s="174" t="s">
        <v>1224</v>
      </c>
      <c r="D80" s="174" t="s">
        <v>1425</v>
      </c>
      <c r="E80" s="175">
        <v>36.4114</v>
      </c>
      <c r="F80" s="175">
        <v>36.4114</v>
      </c>
      <c r="G80" s="176"/>
      <c r="H80" s="174" t="s">
        <v>1426</v>
      </c>
    </row>
    <row r="81" spans="1:8" ht="38.25" customHeight="1" x14ac:dyDescent="0.15">
      <c r="A81" s="188">
        <v>76</v>
      </c>
      <c r="B81" s="189" t="s">
        <v>1423</v>
      </c>
      <c r="C81" s="174" t="s">
        <v>1224</v>
      </c>
      <c r="D81" s="174" t="s">
        <v>1427</v>
      </c>
      <c r="E81" s="175">
        <v>45</v>
      </c>
      <c r="F81" s="175">
        <v>45</v>
      </c>
      <c r="G81" s="176"/>
      <c r="H81" s="174" t="s">
        <v>1428</v>
      </c>
    </row>
    <row r="82" spans="1:8" ht="38.25" customHeight="1" x14ac:dyDescent="0.15">
      <c r="A82" s="188">
        <v>77</v>
      </c>
      <c r="B82" s="189" t="s">
        <v>1423</v>
      </c>
      <c r="C82" s="174" t="s">
        <v>1224</v>
      </c>
      <c r="D82" s="174" t="s">
        <v>1429</v>
      </c>
      <c r="E82" s="175">
        <v>68.59</v>
      </c>
      <c r="F82" s="175">
        <v>68.59</v>
      </c>
      <c r="G82" s="176"/>
      <c r="H82" s="174" t="s">
        <v>1227</v>
      </c>
    </row>
    <row r="83" spans="1:8" ht="38.25" customHeight="1" x14ac:dyDescent="0.15">
      <c r="A83" s="188">
        <v>78</v>
      </c>
      <c r="B83" s="189" t="s">
        <v>1423</v>
      </c>
      <c r="C83" s="191" t="s">
        <v>1224</v>
      </c>
      <c r="D83" s="191" t="s">
        <v>1430</v>
      </c>
      <c r="E83" s="175">
        <v>157.58500000000001</v>
      </c>
      <c r="F83" s="192">
        <v>157.58500000000001</v>
      </c>
      <c r="G83" s="193"/>
      <c r="H83" s="191" t="s">
        <v>1431</v>
      </c>
    </row>
    <row r="84" spans="1:8" ht="38.25" customHeight="1" x14ac:dyDescent="0.15">
      <c r="A84" s="188">
        <v>79</v>
      </c>
      <c r="B84" s="189" t="s">
        <v>1423</v>
      </c>
      <c r="C84" s="174" t="s">
        <v>1224</v>
      </c>
      <c r="D84" s="174" t="s">
        <v>1432</v>
      </c>
      <c r="E84" s="175">
        <v>4.8</v>
      </c>
      <c r="F84" s="175">
        <v>4.8</v>
      </c>
      <c r="G84" s="176"/>
      <c r="H84" s="174" t="s">
        <v>1433</v>
      </c>
    </row>
    <row r="85" spans="1:8" ht="38.25" customHeight="1" x14ac:dyDescent="0.15">
      <c r="A85" s="188">
        <v>80</v>
      </c>
      <c r="B85" s="189" t="s">
        <v>1423</v>
      </c>
      <c r="C85" s="174" t="s">
        <v>1224</v>
      </c>
      <c r="D85" s="174" t="s">
        <v>1434</v>
      </c>
      <c r="E85" s="175">
        <v>10</v>
      </c>
      <c r="F85" s="175">
        <v>10</v>
      </c>
      <c r="G85" s="176"/>
      <c r="H85" s="174" t="s">
        <v>1435</v>
      </c>
    </row>
    <row r="86" spans="1:8" ht="38.25" customHeight="1" x14ac:dyDescent="0.15">
      <c r="A86" s="188">
        <v>81</v>
      </c>
      <c r="B86" s="189" t="s">
        <v>1423</v>
      </c>
      <c r="C86" s="174" t="s">
        <v>1224</v>
      </c>
      <c r="D86" s="174" t="s">
        <v>1436</v>
      </c>
      <c r="E86" s="175">
        <v>7.6</v>
      </c>
      <c r="F86" s="175">
        <v>7.6</v>
      </c>
      <c r="G86" s="176"/>
      <c r="H86" s="174" t="s">
        <v>1437</v>
      </c>
    </row>
    <row r="87" spans="1:8" ht="38.25" customHeight="1" x14ac:dyDescent="0.15">
      <c r="A87" s="188">
        <v>82</v>
      </c>
      <c r="B87" s="189" t="s">
        <v>1423</v>
      </c>
      <c r="C87" s="174" t="s">
        <v>1224</v>
      </c>
      <c r="D87" s="174" t="s">
        <v>1438</v>
      </c>
      <c r="E87" s="175">
        <v>10</v>
      </c>
      <c r="F87" s="175">
        <v>10</v>
      </c>
      <c r="G87" s="176"/>
      <c r="H87" s="174" t="s">
        <v>1439</v>
      </c>
    </row>
    <row r="88" spans="1:8" ht="38.25" customHeight="1" x14ac:dyDescent="0.15">
      <c r="A88" s="188">
        <v>83</v>
      </c>
      <c r="B88" s="189" t="s">
        <v>1423</v>
      </c>
      <c r="C88" s="174" t="s">
        <v>1224</v>
      </c>
      <c r="D88" s="174" t="s">
        <v>1440</v>
      </c>
      <c r="E88" s="175">
        <v>2</v>
      </c>
      <c r="F88" s="175">
        <v>2</v>
      </c>
      <c r="G88" s="176"/>
      <c r="H88" s="188" t="s">
        <v>1228</v>
      </c>
    </row>
    <row r="89" spans="1:8" ht="38.25" customHeight="1" x14ac:dyDescent="0.15">
      <c r="A89" s="188">
        <v>84</v>
      </c>
      <c r="B89" s="189" t="s">
        <v>1423</v>
      </c>
      <c r="C89" s="174" t="s">
        <v>1224</v>
      </c>
      <c r="D89" s="174" t="s">
        <v>1441</v>
      </c>
      <c r="E89" s="175">
        <v>8</v>
      </c>
      <c r="F89" s="175">
        <v>8</v>
      </c>
      <c r="G89" s="176"/>
      <c r="H89" s="188" t="s">
        <v>1442</v>
      </c>
    </row>
    <row r="90" spans="1:8" ht="38.25" customHeight="1" x14ac:dyDescent="0.15">
      <c r="A90" s="188">
        <v>85</v>
      </c>
      <c r="B90" s="189" t="s">
        <v>1423</v>
      </c>
      <c r="C90" s="174" t="s">
        <v>1224</v>
      </c>
      <c r="D90" s="174" t="s">
        <v>1443</v>
      </c>
      <c r="E90" s="175">
        <v>50</v>
      </c>
      <c r="F90" s="175">
        <v>50</v>
      </c>
      <c r="G90" s="176"/>
      <c r="H90" s="188" t="s">
        <v>1229</v>
      </c>
    </row>
    <row r="91" spans="1:8" ht="38.25" customHeight="1" x14ac:dyDescent="0.15">
      <c r="A91" s="188">
        <v>86</v>
      </c>
      <c r="B91" s="189" t="s">
        <v>1444</v>
      </c>
      <c r="C91" s="174" t="s">
        <v>1230</v>
      </c>
      <c r="D91" s="174" t="s">
        <v>1445</v>
      </c>
      <c r="E91" s="175">
        <v>2</v>
      </c>
      <c r="F91" s="175">
        <v>2</v>
      </c>
      <c r="G91" s="176"/>
      <c r="H91" s="174" t="s">
        <v>1231</v>
      </c>
    </row>
    <row r="92" spans="1:8" ht="38.25" customHeight="1" x14ac:dyDescent="0.15">
      <c r="A92" s="188">
        <v>87</v>
      </c>
      <c r="B92" s="189" t="s">
        <v>1444</v>
      </c>
      <c r="C92" s="174" t="s">
        <v>1230</v>
      </c>
      <c r="D92" s="174" t="s">
        <v>1446</v>
      </c>
      <c r="E92" s="175">
        <v>19.5</v>
      </c>
      <c r="F92" s="175">
        <v>19.5</v>
      </c>
      <c r="G92" s="176"/>
      <c r="H92" s="174" t="s">
        <v>1232</v>
      </c>
    </row>
    <row r="93" spans="1:8" ht="38.25" customHeight="1" x14ac:dyDescent="0.15">
      <c r="A93" s="188">
        <v>88</v>
      </c>
      <c r="B93" s="189" t="s">
        <v>1444</v>
      </c>
      <c r="C93" s="174" t="s">
        <v>1230</v>
      </c>
      <c r="D93" s="174" t="s">
        <v>1447</v>
      </c>
      <c r="E93" s="175">
        <v>10</v>
      </c>
      <c r="F93" s="175">
        <v>10</v>
      </c>
      <c r="G93" s="176"/>
      <c r="H93" s="174" t="s">
        <v>1233</v>
      </c>
    </row>
    <row r="94" spans="1:8" ht="38.25" customHeight="1" x14ac:dyDescent="0.15">
      <c r="A94" s="188">
        <v>89</v>
      </c>
      <c r="B94" s="189" t="s">
        <v>1444</v>
      </c>
      <c r="C94" s="174" t="s">
        <v>1230</v>
      </c>
      <c r="D94" s="174" t="s">
        <v>1448</v>
      </c>
      <c r="E94" s="175">
        <v>21.91</v>
      </c>
      <c r="F94" s="175">
        <v>21.91</v>
      </c>
      <c r="G94" s="176"/>
      <c r="H94" s="174" t="s">
        <v>1234</v>
      </c>
    </row>
    <row r="95" spans="1:8" ht="38.25" customHeight="1" x14ac:dyDescent="0.15">
      <c r="A95" s="188">
        <v>90</v>
      </c>
      <c r="B95" s="189" t="s">
        <v>1444</v>
      </c>
      <c r="C95" s="174" t="s">
        <v>1230</v>
      </c>
      <c r="D95" s="174" t="s">
        <v>1449</v>
      </c>
      <c r="E95" s="175">
        <v>5</v>
      </c>
      <c r="F95" s="175">
        <v>5</v>
      </c>
      <c r="G95" s="176"/>
      <c r="H95" s="174" t="s">
        <v>1235</v>
      </c>
    </row>
    <row r="96" spans="1:8" ht="38.25" customHeight="1" x14ac:dyDescent="0.15">
      <c r="A96" s="188">
        <v>91</v>
      </c>
      <c r="B96" s="189" t="s">
        <v>1444</v>
      </c>
      <c r="C96" s="174" t="s">
        <v>1230</v>
      </c>
      <c r="D96" s="174" t="s">
        <v>1450</v>
      </c>
      <c r="E96" s="175">
        <v>10</v>
      </c>
      <c r="F96" s="175">
        <v>10</v>
      </c>
      <c r="G96" s="176"/>
      <c r="H96" s="174" t="s">
        <v>1236</v>
      </c>
    </row>
    <row r="97" spans="1:8" ht="38.25" customHeight="1" x14ac:dyDescent="0.15">
      <c r="A97" s="188">
        <v>92</v>
      </c>
      <c r="B97" s="189" t="s">
        <v>1444</v>
      </c>
      <c r="C97" s="174" t="s">
        <v>1230</v>
      </c>
      <c r="D97" s="174" t="s">
        <v>1451</v>
      </c>
      <c r="E97" s="175">
        <v>4</v>
      </c>
      <c r="F97" s="175">
        <v>4</v>
      </c>
      <c r="G97" s="176"/>
      <c r="H97" s="174" t="s">
        <v>1237</v>
      </c>
    </row>
    <row r="98" spans="1:8" ht="38.25" customHeight="1" x14ac:dyDescent="0.15">
      <c r="A98" s="188">
        <v>93</v>
      </c>
      <c r="B98" s="189" t="s">
        <v>1444</v>
      </c>
      <c r="C98" s="174" t="s">
        <v>1230</v>
      </c>
      <c r="D98" s="174" t="s">
        <v>1452</v>
      </c>
      <c r="E98" s="175">
        <v>0.91</v>
      </c>
      <c r="F98" s="175">
        <v>0.91</v>
      </c>
      <c r="G98" s="176"/>
      <c r="H98" s="174" t="s">
        <v>1453</v>
      </c>
    </row>
    <row r="99" spans="1:8" ht="38.25" customHeight="1" x14ac:dyDescent="0.15">
      <c r="A99" s="188">
        <v>94</v>
      </c>
      <c r="B99" s="189" t="s">
        <v>1454</v>
      </c>
      <c r="C99" s="174" t="s">
        <v>1238</v>
      </c>
      <c r="D99" s="174" t="s">
        <v>1455</v>
      </c>
      <c r="E99" s="175">
        <v>100</v>
      </c>
      <c r="F99" s="175">
        <v>100</v>
      </c>
      <c r="G99" s="176"/>
      <c r="H99" s="174" t="s">
        <v>1239</v>
      </c>
    </row>
    <row r="100" spans="1:8" ht="38.25" customHeight="1" x14ac:dyDescent="0.15">
      <c r="A100" s="188">
        <v>95</v>
      </c>
      <c r="B100" s="189" t="s">
        <v>1456</v>
      </c>
      <c r="C100" s="174" t="s">
        <v>1240</v>
      </c>
      <c r="D100" s="174" t="s">
        <v>1457</v>
      </c>
      <c r="E100" s="175">
        <v>30</v>
      </c>
      <c r="F100" s="175">
        <v>30</v>
      </c>
      <c r="G100" s="176"/>
      <c r="H100" s="174" t="s">
        <v>1243</v>
      </c>
    </row>
    <row r="101" spans="1:8" ht="38.25" customHeight="1" x14ac:dyDescent="0.15">
      <c r="A101" s="188">
        <v>96</v>
      </c>
      <c r="B101" s="189" t="s">
        <v>1458</v>
      </c>
      <c r="C101" s="174" t="s">
        <v>1244</v>
      </c>
      <c r="D101" s="174" t="s">
        <v>1459</v>
      </c>
      <c r="E101" s="175">
        <v>70</v>
      </c>
      <c r="F101" s="175">
        <v>70</v>
      </c>
      <c r="G101" s="176"/>
      <c r="H101" s="174" t="s">
        <v>1245</v>
      </c>
    </row>
    <row r="102" spans="1:8" ht="54" x14ac:dyDescent="0.15">
      <c r="A102" s="188">
        <v>97</v>
      </c>
      <c r="B102" s="189" t="s">
        <v>1458</v>
      </c>
      <c r="C102" s="174" t="s">
        <v>1244</v>
      </c>
      <c r="D102" s="174" t="s">
        <v>1460</v>
      </c>
      <c r="E102" s="175">
        <v>8.5</v>
      </c>
      <c r="F102" s="175">
        <v>8.5</v>
      </c>
      <c r="G102" s="176"/>
      <c r="H102" s="174" t="s">
        <v>1246</v>
      </c>
    </row>
    <row r="103" spans="1:8" ht="38.25" customHeight="1" x14ac:dyDescent="0.15">
      <c r="A103" s="188">
        <v>98</v>
      </c>
      <c r="B103" s="189" t="s">
        <v>1461</v>
      </c>
      <c r="C103" s="174" t="s">
        <v>1247</v>
      </c>
      <c r="D103" s="174" t="s">
        <v>1462</v>
      </c>
      <c r="E103" s="175">
        <v>81.900000000000006</v>
      </c>
      <c r="F103" s="175"/>
      <c r="G103" s="176">
        <v>81.900000000000006</v>
      </c>
      <c r="H103" s="174" t="s">
        <v>1249</v>
      </c>
    </row>
    <row r="104" spans="1:8" ht="38.25" customHeight="1" x14ac:dyDescent="0.15">
      <c r="A104" s="188">
        <v>99</v>
      </c>
      <c r="B104" s="189" t="s">
        <v>1463</v>
      </c>
      <c r="C104" s="174" t="s">
        <v>1250</v>
      </c>
      <c r="D104" s="174" t="s">
        <v>1464</v>
      </c>
      <c r="E104" s="175">
        <v>104.88</v>
      </c>
      <c r="F104" s="192">
        <v>104.88</v>
      </c>
      <c r="G104" s="193"/>
      <c r="H104" s="174" t="s">
        <v>1251</v>
      </c>
    </row>
    <row r="105" spans="1:8" ht="38.25" customHeight="1" x14ac:dyDescent="0.15">
      <c r="A105" s="188">
        <v>100</v>
      </c>
      <c r="B105" s="189" t="s">
        <v>1463</v>
      </c>
      <c r="C105" s="191" t="s">
        <v>1250</v>
      </c>
      <c r="D105" s="191" t="s">
        <v>1465</v>
      </c>
      <c r="E105" s="175">
        <v>24.36</v>
      </c>
      <c r="F105" s="192">
        <v>24.36</v>
      </c>
      <c r="G105" s="193"/>
      <c r="H105" s="191" t="s">
        <v>1252</v>
      </c>
    </row>
    <row r="106" spans="1:8" ht="38.25" customHeight="1" x14ac:dyDescent="0.15">
      <c r="A106" s="188">
        <v>101</v>
      </c>
      <c r="B106" s="189" t="s">
        <v>1463</v>
      </c>
      <c r="C106" s="174" t="s">
        <v>1250</v>
      </c>
      <c r="D106" s="174" t="s">
        <v>1466</v>
      </c>
      <c r="E106" s="175">
        <v>20</v>
      </c>
      <c r="F106" s="175">
        <v>20</v>
      </c>
      <c r="G106" s="176"/>
      <c r="H106" s="174" t="s">
        <v>1253</v>
      </c>
    </row>
    <row r="107" spans="1:8" ht="38.25" customHeight="1" x14ac:dyDescent="0.15">
      <c r="A107" s="188">
        <v>102</v>
      </c>
      <c r="B107" s="189" t="s">
        <v>1463</v>
      </c>
      <c r="C107" s="174" t="s">
        <v>1250</v>
      </c>
      <c r="D107" s="174" t="s">
        <v>1467</v>
      </c>
      <c r="E107" s="175">
        <v>118</v>
      </c>
      <c r="F107" s="175"/>
      <c r="G107" s="176">
        <v>118</v>
      </c>
      <c r="H107" s="174" t="s">
        <v>1254</v>
      </c>
    </row>
    <row r="108" spans="1:8" ht="38.25" customHeight="1" x14ac:dyDescent="0.15">
      <c r="A108" s="188">
        <v>103</v>
      </c>
      <c r="B108" s="189" t="s">
        <v>1468</v>
      </c>
      <c r="C108" s="191" t="s">
        <v>1255</v>
      </c>
      <c r="D108" s="191" t="s">
        <v>1469</v>
      </c>
      <c r="E108" s="175">
        <v>50</v>
      </c>
      <c r="F108" s="192">
        <v>50</v>
      </c>
      <c r="G108" s="193"/>
      <c r="H108" s="191" t="s">
        <v>1256</v>
      </c>
    </row>
    <row r="109" spans="1:8" ht="38.25" customHeight="1" x14ac:dyDescent="0.15">
      <c r="A109" s="188">
        <v>104</v>
      </c>
      <c r="B109" s="189" t="s">
        <v>1468</v>
      </c>
      <c r="C109" s="174" t="s">
        <v>1255</v>
      </c>
      <c r="D109" s="174" t="s">
        <v>1470</v>
      </c>
      <c r="E109" s="175">
        <v>10.54</v>
      </c>
      <c r="F109" s="175"/>
      <c r="G109" s="176">
        <v>10.54</v>
      </c>
      <c r="H109" s="174" t="s">
        <v>1257</v>
      </c>
    </row>
    <row r="110" spans="1:8" ht="38.25" customHeight="1" x14ac:dyDescent="0.15">
      <c r="A110" s="188">
        <v>105</v>
      </c>
      <c r="B110" s="189" t="s">
        <v>1471</v>
      </c>
      <c r="C110" s="174" t="s">
        <v>1258</v>
      </c>
      <c r="D110" s="174" t="s">
        <v>1472</v>
      </c>
      <c r="E110" s="175">
        <v>1778.4</v>
      </c>
      <c r="F110" s="175">
        <v>1778.4</v>
      </c>
      <c r="G110" s="176"/>
      <c r="H110" s="174" t="s">
        <v>1259</v>
      </c>
    </row>
    <row r="111" spans="1:8" ht="38.25" customHeight="1" x14ac:dyDescent="0.15">
      <c r="A111" s="188">
        <v>106</v>
      </c>
      <c r="B111" s="189" t="s">
        <v>1473</v>
      </c>
      <c r="C111" s="174" t="s">
        <v>1182</v>
      </c>
      <c r="D111" s="174" t="s">
        <v>1474</v>
      </c>
      <c r="E111" s="175">
        <v>16</v>
      </c>
      <c r="F111" s="175">
        <v>16</v>
      </c>
      <c r="G111" s="176"/>
      <c r="H111" s="174" t="s">
        <v>1183</v>
      </c>
    </row>
    <row r="112" spans="1:8" ht="38.25" customHeight="1" x14ac:dyDescent="0.15">
      <c r="A112" s="188">
        <v>107</v>
      </c>
      <c r="B112" s="189" t="s">
        <v>1473</v>
      </c>
      <c r="C112" s="174" t="s">
        <v>1182</v>
      </c>
      <c r="D112" s="174" t="s">
        <v>1475</v>
      </c>
      <c r="E112" s="175">
        <v>1</v>
      </c>
      <c r="F112" s="175">
        <v>1</v>
      </c>
      <c r="G112" s="176"/>
      <c r="H112" s="174" t="s">
        <v>1262</v>
      </c>
    </row>
    <row r="113" spans="1:8" ht="38.25" customHeight="1" x14ac:dyDescent="0.15">
      <c r="A113" s="188">
        <v>108</v>
      </c>
      <c r="B113" s="189" t="s">
        <v>1473</v>
      </c>
      <c r="C113" s="174" t="s">
        <v>1182</v>
      </c>
      <c r="D113" s="174" t="s">
        <v>1476</v>
      </c>
      <c r="E113" s="175">
        <v>1200</v>
      </c>
      <c r="F113" s="175">
        <v>1200</v>
      </c>
      <c r="G113" s="176"/>
      <c r="H113" s="174" t="s">
        <v>1184</v>
      </c>
    </row>
    <row r="114" spans="1:8" ht="38.25" customHeight="1" x14ac:dyDescent="0.15">
      <c r="A114" s="188">
        <v>109</v>
      </c>
      <c r="B114" s="189" t="s">
        <v>1477</v>
      </c>
      <c r="C114" s="174" t="s">
        <v>1263</v>
      </c>
      <c r="D114" s="174" t="s">
        <v>1478</v>
      </c>
      <c r="E114" s="175">
        <v>24.3</v>
      </c>
      <c r="F114" s="175">
        <v>24.3</v>
      </c>
      <c r="G114" s="176"/>
      <c r="H114" s="174" t="s">
        <v>1264</v>
      </c>
    </row>
    <row r="115" spans="1:8" ht="38.25" customHeight="1" x14ac:dyDescent="0.15">
      <c r="A115" s="188">
        <v>110</v>
      </c>
      <c r="B115" s="189" t="s">
        <v>1479</v>
      </c>
      <c r="C115" s="191" t="s">
        <v>1265</v>
      </c>
      <c r="D115" s="191" t="s">
        <v>1480</v>
      </c>
      <c r="E115" s="175">
        <v>21.630000000000003</v>
      </c>
      <c r="F115" s="192">
        <v>9.73</v>
      </c>
      <c r="G115" s="193">
        <v>11.9</v>
      </c>
      <c r="H115" s="191" t="s">
        <v>1266</v>
      </c>
    </row>
    <row r="116" spans="1:8" ht="38.25" customHeight="1" x14ac:dyDescent="0.15">
      <c r="A116" s="188">
        <v>111</v>
      </c>
      <c r="B116" s="189" t="s">
        <v>1479</v>
      </c>
      <c r="C116" s="174" t="s">
        <v>1265</v>
      </c>
      <c r="D116" s="174" t="s">
        <v>1481</v>
      </c>
      <c r="E116" s="175">
        <v>2543.5</v>
      </c>
      <c r="F116" s="175"/>
      <c r="G116" s="176">
        <v>2543.5</v>
      </c>
      <c r="H116" s="174" t="s">
        <v>1482</v>
      </c>
    </row>
    <row r="117" spans="1:8" ht="38.25" customHeight="1" x14ac:dyDescent="0.15">
      <c r="A117" s="188">
        <v>112</v>
      </c>
      <c r="B117" s="189" t="s">
        <v>1479</v>
      </c>
      <c r="C117" s="174" t="s">
        <v>1265</v>
      </c>
      <c r="D117" s="174" t="s">
        <v>1483</v>
      </c>
      <c r="E117" s="175">
        <v>24.17</v>
      </c>
      <c r="F117" s="175"/>
      <c r="G117" s="176">
        <v>24.17</v>
      </c>
      <c r="H117" s="174" t="s">
        <v>1272</v>
      </c>
    </row>
    <row r="118" spans="1:8" ht="38.25" customHeight="1" x14ac:dyDescent="0.15">
      <c r="A118" s="188">
        <v>113</v>
      </c>
      <c r="B118" s="189" t="s">
        <v>1479</v>
      </c>
      <c r="C118" s="174" t="s">
        <v>1265</v>
      </c>
      <c r="D118" s="174" t="s">
        <v>1484</v>
      </c>
      <c r="E118" s="175">
        <v>118</v>
      </c>
      <c r="F118" s="175"/>
      <c r="G118" s="176">
        <v>118</v>
      </c>
      <c r="H118" s="174" t="s">
        <v>1267</v>
      </c>
    </row>
    <row r="119" spans="1:8" ht="38.25" customHeight="1" x14ac:dyDescent="0.15">
      <c r="A119" s="188">
        <v>114</v>
      </c>
      <c r="B119" s="189" t="s">
        <v>1479</v>
      </c>
      <c r="C119" s="174" t="s">
        <v>1265</v>
      </c>
      <c r="D119" s="174" t="s">
        <v>1485</v>
      </c>
      <c r="E119" s="175">
        <v>2</v>
      </c>
      <c r="F119" s="175"/>
      <c r="G119" s="176">
        <v>2</v>
      </c>
      <c r="H119" s="174" t="s">
        <v>1268</v>
      </c>
    </row>
    <row r="120" spans="1:8" ht="38.25" customHeight="1" x14ac:dyDescent="0.15">
      <c r="A120" s="188">
        <v>115</v>
      </c>
      <c r="B120" s="189" t="s">
        <v>1479</v>
      </c>
      <c r="C120" s="174" t="s">
        <v>1265</v>
      </c>
      <c r="D120" s="174" t="s">
        <v>1269</v>
      </c>
      <c r="E120" s="175">
        <v>588</v>
      </c>
      <c r="F120" s="175">
        <v>588</v>
      </c>
      <c r="G120" s="176"/>
      <c r="H120" s="174" t="s">
        <v>1270</v>
      </c>
    </row>
    <row r="121" spans="1:8" ht="38.25" customHeight="1" x14ac:dyDescent="0.15">
      <c r="A121" s="188">
        <v>116</v>
      </c>
      <c r="B121" s="189" t="s">
        <v>1479</v>
      </c>
      <c r="C121" s="174" t="s">
        <v>1265</v>
      </c>
      <c r="D121" s="174" t="s">
        <v>1486</v>
      </c>
      <c r="E121" s="175">
        <v>9.0399999999999991</v>
      </c>
      <c r="F121" s="175">
        <v>9.0399999999999991</v>
      </c>
      <c r="G121" s="176"/>
      <c r="H121" s="174" t="s">
        <v>1271</v>
      </c>
    </row>
    <row r="122" spans="1:8" ht="38.25" customHeight="1" x14ac:dyDescent="0.15">
      <c r="A122" s="188">
        <v>117</v>
      </c>
      <c r="B122" s="189" t="s">
        <v>1479</v>
      </c>
      <c r="C122" s="174" t="s">
        <v>1265</v>
      </c>
      <c r="D122" s="174" t="s">
        <v>1487</v>
      </c>
      <c r="E122" s="175">
        <v>138.72999999999999</v>
      </c>
      <c r="F122" s="175"/>
      <c r="G122" s="176">
        <v>138.72999999999999</v>
      </c>
      <c r="H122" s="174" t="s">
        <v>1272</v>
      </c>
    </row>
    <row r="123" spans="1:8" ht="38.25" customHeight="1" x14ac:dyDescent="0.15">
      <c r="A123" s="188">
        <v>118</v>
      </c>
      <c r="B123" s="189" t="s">
        <v>1479</v>
      </c>
      <c r="C123" s="174" t="s">
        <v>1265</v>
      </c>
      <c r="D123" s="174" t="s">
        <v>1488</v>
      </c>
      <c r="E123" s="175">
        <v>11</v>
      </c>
      <c r="F123" s="175"/>
      <c r="G123" s="176">
        <v>11</v>
      </c>
      <c r="H123" s="174" t="s">
        <v>1273</v>
      </c>
    </row>
    <row r="124" spans="1:8" ht="38.25" customHeight="1" x14ac:dyDescent="0.15">
      <c r="A124" s="188">
        <v>119</v>
      </c>
      <c r="B124" s="189" t="s">
        <v>1479</v>
      </c>
      <c r="C124" s="174" t="s">
        <v>1265</v>
      </c>
      <c r="D124" s="174" t="s">
        <v>1489</v>
      </c>
      <c r="E124" s="175">
        <v>785</v>
      </c>
      <c r="F124" s="175"/>
      <c r="G124" s="176">
        <v>785</v>
      </c>
      <c r="H124" s="174" t="s">
        <v>1274</v>
      </c>
    </row>
    <row r="125" spans="1:8" ht="61.5" customHeight="1" x14ac:dyDescent="0.15">
      <c r="A125" s="188">
        <v>120</v>
      </c>
      <c r="B125" s="189" t="s">
        <v>1479</v>
      </c>
      <c r="C125" s="174" t="s">
        <v>1265</v>
      </c>
      <c r="D125" s="174" t="s">
        <v>1489</v>
      </c>
      <c r="E125" s="175">
        <v>412</v>
      </c>
      <c r="F125" s="175">
        <v>135.1</v>
      </c>
      <c r="G125" s="176">
        <v>276.89999999999998</v>
      </c>
      <c r="H125" s="174" t="s">
        <v>1274</v>
      </c>
    </row>
    <row r="126" spans="1:8" ht="38.25" customHeight="1" x14ac:dyDescent="0.15">
      <c r="A126" s="188">
        <v>121</v>
      </c>
      <c r="B126" s="189" t="s">
        <v>1479</v>
      </c>
      <c r="C126" s="174" t="s">
        <v>1265</v>
      </c>
      <c r="D126" s="174" t="s">
        <v>1490</v>
      </c>
      <c r="E126" s="175">
        <v>0.56000000000000005</v>
      </c>
      <c r="F126" s="175">
        <v>0.56000000000000005</v>
      </c>
      <c r="G126" s="176"/>
      <c r="H126" s="174" t="s">
        <v>1275</v>
      </c>
    </row>
    <row r="127" spans="1:8" ht="38.25" customHeight="1" x14ac:dyDescent="0.15">
      <c r="A127" s="188">
        <v>122</v>
      </c>
      <c r="B127" s="189" t="s">
        <v>1479</v>
      </c>
      <c r="C127" s="174" t="s">
        <v>1265</v>
      </c>
      <c r="D127" s="174" t="s">
        <v>1491</v>
      </c>
      <c r="E127" s="175">
        <v>34.14</v>
      </c>
      <c r="F127" s="175">
        <v>16.89</v>
      </c>
      <c r="G127" s="176">
        <v>17.25</v>
      </c>
      <c r="H127" s="174" t="s">
        <v>1276</v>
      </c>
    </row>
    <row r="128" spans="1:8" ht="38.25" customHeight="1" x14ac:dyDescent="0.15">
      <c r="A128" s="188">
        <v>123</v>
      </c>
      <c r="B128" s="189" t="s">
        <v>1479</v>
      </c>
      <c r="C128" s="174" t="s">
        <v>1265</v>
      </c>
      <c r="D128" s="174" t="s">
        <v>1492</v>
      </c>
      <c r="E128" s="175">
        <v>12.53</v>
      </c>
      <c r="F128" s="175">
        <v>12.53</v>
      </c>
      <c r="G128" s="176"/>
      <c r="H128" s="174" t="s">
        <v>1277</v>
      </c>
    </row>
    <row r="129" spans="1:8" ht="38.25" customHeight="1" x14ac:dyDescent="0.15">
      <c r="A129" s="188">
        <v>124</v>
      </c>
      <c r="B129" s="189" t="s">
        <v>1479</v>
      </c>
      <c r="C129" s="174" t="s">
        <v>1265</v>
      </c>
      <c r="D129" s="174" t="s">
        <v>1493</v>
      </c>
      <c r="E129" s="175">
        <v>48</v>
      </c>
      <c r="F129" s="175"/>
      <c r="G129" s="176">
        <v>48</v>
      </c>
      <c r="H129" s="174" t="s">
        <v>1494</v>
      </c>
    </row>
    <row r="130" spans="1:8" ht="38.25" customHeight="1" x14ac:dyDescent="0.15">
      <c r="A130" s="188">
        <v>125</v>
      </c>
      <c r="B130" s="189" t="s">
        <v>1479</v>
      </c>
      <c r="C130" s="174" t="s">
        <v>1265</v>
      </c>
      <c r="D130" s="174" t="s">
        <v>1495</v>
      </c>
      <c r="E130" s="175">
        <v>26.5</v>
      </c>
      <c r="F130" s="175"/>
      <c r="G130" s="176">
        <v>26.5</v>
      </c>
      <c r="H130" s="174" t="s">
        <v>1496</v>
      </c>
    </row>
    <row r="131" spans="1:8" ht="47.25" customHeight="1" x14ac:dyDescent="0.15">
      <c r="A131" s="188">
        <v>126</v>
      </c>
      <c r="B131" s="189" t="s">
        <v>1479</v>
      </c>
      <c r="C131" s="174" t="s">
        <v>1265</v>
      </c>
      <c r="D131" s="174" t="s">
        <v>1497</v>
      </c>
      <c r="E131" s="175">
        <v>29</v>
      </c>
      <c r="F131" s="175"/>
      <c r="G131" s="176">
        <v>29</v>
      </c>
      <c r="H131" s="174" t="s">
        <v>1498</v>
      </c>
    </row>
    <row r="132" spans="1:8" ht="38.25" customHeight="1" x14ac:dyDescent="0.15">
      <c r="A132" s="188">
        <v>127</v>
      </c>
      <c r="B132" s="189" t="s">
        <v>1479</v>
      </c>
      <c r="C132" s="174" t="s">
        <v>1265</v>
      </c>
      <c r="D132" s="174" t="s">
        <v>1499</v>
      </c>
      <c r="E132" s="175">
        <v>61</v>
      </c>
      <c r="F132" s="175"/>
      <c r="G132" s="176">
        <v>61</v>
      </c>
      <c r="H132" s="174" t="s">
        <v>1500</v>
      </c>
    </row>
    <row r="133" spans="1:8" ht="38.25" customHeight="1" x14ac:dyDescent="0.15">
      <c r="A133" s="188">
        <v>128</v>
      </c>
      <c r="B133" s="189" t="s">
        <v>1479</v>
      </c>
      <c r="C133" s="174" t="s">
        <v>1265</v>
      </c>
      <c r="D133" s="174" t="s">
        <v>1501</v>
      </c>
      <c r="E133" s="175">
        <v>7.5</v>
      </c>
      <c r="F133" s="175"/>
      <c r="G133" s="176">
        <v>7.5</v>
      </c>
      <c r="H133" s="174" t="s">
        <v>1502</v>
      </c>
    </row>
    <row r="134" spans="1:8" ht="38.25" customHeight="1" x14ac:dyDescent="0.15">
      <c r="A134" s="188">
        <v>129</v>
      </c>
      <c r="B134" s="189" t="s">
        <v>1479</v>
      </c>
      <c r="C134" s="174" t="s">
        <v>1265</v>
      </c>
      <c r="D134" s="174" t="s">
        <v>1503</v>
      </c>
      <c r="E134" s="175">
        <v>20</v>
      </c>
      <c r="F134" s="175"/>
      <c r="G134" s="176">
        <v>20</v>
      </c>
      <c r="H134" s="174" t="s">
        <v>1504</v>
      </c>
    </row>
    <row r="135" spans="1:8" ht="38.25" customHeight="1" x14ac:dyDescent="0.15">
      <c r="A135" s="188">
        <v>130</v>
      </c>
      <c r="B135" s="189" t="s">
        <v>1479</v>
      </c>
      <c r="C135" s="174" t="s">
        <v>1265</v>
      </c>
      <c r="D135" s="174" t="s">
        <v>1505</v>
      </c>
      <c r="E135" s="175">
        <v>80</v>
      </c>
      <c r="F135" s="175">
        <v>80</v>
      </c>
      <c r="G135" s="176"/>
      <c r="H135" s="174" t="s">
        <v>1506</v>
      </c>
    </row>
    <row r="136" spans="1:8" ht="38.25" customHeight="1" x14ac:dyDescent="0.15">
      <c r="A136" s="188">
        <v>131</v>
      </c>
      <c r="B136" s="189" t="s">
        <v>1479</v>
      </c>
      <c r="C136" s="174" t="s">
        <v>1265</v>
      </c>
      <c r="D136" s="174" t="s">
        <v>1507</v>
      </c>
      <c r="E136" s="175">
        <v>382</v>
      </c>
      <c r="F136" s="175">
        <v>382</v>
      </c>
      <c r="G136" s="176"/>
      <c r="H136" s="174" t="s">
        <v>1508</v>
      </c>
    </row>
    <row r="137" spans="1:8" ht="38.25" customHeight="1" x14ac:dyDescent="0.15">
      <c r="A137" s="188">
        <v>132</v>
      </c>
      <c r="B137" s="189" t="s">
        <v>1479</v>
      </c>
      <c r="C137" s="174" t="s">
        <v>1265</v>
      </c>
      <c r="D137" s="174" t="s">
        <v>1509</v>
      </c>
      <c r="E137" s="175">
        <v>38</v>
      </c>
      <c r="F137" s="175">
        <v>38</v>
      </c>
      <c r="G137" s="176"/>
      <c r="H137" s="174" t="s">
        <v>1510</v>
      </c>
    </row>
    <row r="138" spans="1:8" ht="38.25" customHeight="1" x14ac:dyDescent="0.15">
      <c r="A138" s="188">
        <v>133</v>
      </c>
      <c r="B138" s="189" t="s">
        <v>1479</v>
      </c>
      <c r="C138" s="174" t="s">
        <v>1265</v>
      </c>
      <c r="D138" s="174" t="s">
        <v>1511</v>
      </c>
      <c r="E138" s="175">
        <v>200</v>
      </c>
      <c r="F138" s="175">
        <v>200</v>
      </c>
      <c r="G138" s="176"/>
      <c r="H138" s="174" t="s">
        <v>1512</v>
      </c>
    </row>
    <row r="139" spans="1:8" ht="38.25" customHeight="1" x14ac:dyDescent="0.15">
      <c r="A139" s="188">
        <v>134</v>
      </c>
      <c r="B139" s="189" t="s">
        <v>1479</v>
      </c>
      <c r="C139" s="174" t="s">
        <v>1265</v>
      </c>
      <c r="D139" s="174" t="s">
        <v>1513</v>
      </c>
      <c r="E139" s="175">
        <v>120</v>
      </c>
      <c r="F139" s="175">
        <v>120</v>
      </c>
      <c r="G139" s="176"/>
      <c r="H139" s="174" t="s">
        <v>1514</v>
      </c>
    </row>
    <row r="140" spans="1:8" ht="38.25" customHeight="1" x14ac:dyDescent="0.15">
      <c r="A140" s="188">
        <v>135</v>
      </c>
      <c r="B140" s="189" t="s">
        <v>1479</v>
      </c>
      <c r="C140" s="174" t="s">
        <v>1265</v>
      </c>
      <c r="D140" s="174" t="s">
        <v>1515</v>
      </c>
      <c r="E140" s="175">
        <v>50</v>
      </c>
      <c r="F140" s="175">
        <v>50</v>
      </c>
      <c r="G140" s="176"/>
      <c r="H140" s="174" t="s">
        <v>1516</v>
      </c>
    </row>
    <row r="141" spans="1:8" ht="38.25" customHeight="1" x14ac:dyDescent="0.15">
      <c r="A141" s="188">
        <v>136</v>
      </c>
      <c r="B141" s="189" t="s">
        <v>1479</v>
      </c>
      <c r="C141" s="174" t="s">
        <v>1265</v>
      </c>
      <c r="D141" s="174" t="s">
        <v>1517</v>
      </c>
      <c r="E141" s="175">
        <v>50</v>
      </c>
      <c r="F141" s="175">
        <v>50</v>
      </c>
      <c r="G141" s="176"/>
      <c r="H141" s="174" t="s">
        <v>1512</v>
      </c>
    </row>
    <row r="142" spans="1:8" ht="38.25" customHeight="1" x14ac:dyDescent="0.15">
      <c r="A142" s="188">
        <v>137</v>
      </c>
      <c r="B142" s="189" t="s">
        <v>1479</v>
      </c>
      <c r="C142" s="174" t="s">
        <v>1265</v>
      </c>
      <c r="D142" s="174" t="s">
        <v>1518</v>
      </c>
      <c r="E142" s="175">
        <v>270</v>
      </c>
      <c r="F142" s="175">
        <v>270</v>
      </c>
      <c r="G142" s="176"/>
      <c r="H142" s="174" t="s">
        <v>1519</v>
      </c>
    </row>
    <row r="143" spans="1:8" ht="38.25" customHeight="1" x14ac:dyDescent="0.15">
      <c r="A143" s="188">
        <v>138</v>
      </c>
      <c r="B143" s="189" t="s">
        <v>1479</v>
      </c>
      <c r="C143" s="174" t="s">
        <v>1265</v>
      </c>
      <c r="D143" s="174" t="s">
        <v>1520</v>
      </c>
      <c r="E143" s="175">
        <v>50</v>
      </c>
      <c r="F143" s="175">
        <v>50</v>
      </c>
      <c r="G143" s="176"/>
      <c r="H143" s="174" t="s">
        <v>1521</v>
      </c>
    </row>
    <row r="144" spans="1:8" ht="38.25" customHeight="1" x14ac:dyDescent="0.15">
      <c r="A144" s="188">
        <v>139</v>
      </c>
      <c r="B144" s="189" t="s">
        <v>1479</v>
      </c>
      <c r="C144" s="174" t="s">
        <v>1265</v>
      </c>
      <c r="D144" s="174" t="s">
        <v>1522</v>
      </c>
      <c r="E144" s="175">
        <v>40</v>
      </c>
      <c r="F144" s="175">
        <v>40</v>
      </c>
      <c r="G144" s="176"/>
      <c r="H144" s="174" t="s">
        <v>1523</v>
      </c>
    </row>
    <row r="145" spans="1:8" ht="38.25" customHeight="1" x14ac:dyDescent="0.15">
      <c r="A145" s="188">
        <v>140</v>
      </c>
      <c r="B145" s="189" t="s">
        <v>1479</v>
      </c>
      <c r="C145" s="174" t="s">
        <v>1265</v>
      </c>
      <c r="D145" s="174" t="s">
        <v>1524</v>
      </c>
      <c r="E145" s="175">
        <v>70</v>
      </c>
      <c r="F145" s="175">
        <v>70</v>
      </c>
      <c r="G145" s="176"/>
      <c r="H145" s="174" t="s">
        <v>1525</v>
      </c>
    </row>
    <row r="146" spans="1:8" ht="38.25" customHeight="1" x14ac:dyDescent="0.15">
      <c r="A146" s="188">
        <v>141</v>
      </c>
      <c r="B146" s="189" t="s">
        <v>1479</v>
      </c>
      <c r="C146" s="174" t="s">
        <v>1265</v>
      </c>
      <c r="D146" s="174" t="s">
        <v>1526</v>
      </c>
      <c r="E146" s="175">
        <v>150</v>
      </c>
      <c r="F146" s="175">
        <v>150</v>
      </c>
      <c r="G146" s="176"/>
      <c r="H146" s="174" t="s">
        <v>1527</v>
      </c>
    </row>
    <row r="147" spans="1:8" ht="38.25" customHeight="1" x14ac:dyDescent="0.15">
      <c r="A147" s="188">
        <v>142</v>
      </c>
      <c r="B147" s="189" t="s">
        <v>1528</v>
      </c>
      <c r="C147" s="174" t="s">
        <v>1529</v>
      </c>
      <c r="D147" s="174" t="s">
        <v>1530</v>
      </c>
      <c r="E147" s="175">
        <v>40</v>
      </c>
      <c r="F147" s="175">
        <v>40</v>
      </c>
      <c r="G147" s="176"/>
      <c r="H147" s="174" t="s">
        <v>1531</v>
      </c>
    </row>
    <row r="148" spans="1:8" ht="38.25" customHeight="1" x14ac:dyDescent="0.15">
      <c r="A148" s="188">
        <v>143</v>
      </c>
      <c r="B148" s="189" t="s">
        <v>1532</v>
      </c>
      <c r="C148" s="174" t="s">
        <v>1533</v>
      </c>
      <c r="D148" s="174" t="s">
        <v>1534</v>
      </c>
      <c r="E148" s="175">
        <v>25</v>
      </c>
      <c r="F148" s="175">
        <v>25</v>
      </c>
      <c r="G148" s="176"/>
      <c r="H148" s="174" t="s">
        <v>1535</v>
      </c>
    </row>
    <row r="149" spans="1:8" ht="38.25" customHeight="1" x14ac:dyDescent="0.15">
      <c r="A149" s="188">
        <v>144</v>
      </c>
      <c r="B149" s="189" t="s">
        <v>1536</v>
      </c>
      <c r="C149" s="174" t="s">
        <v>1537</v>
      </c>
      <c r="D149" s="174" t="s">
        <v>1534</v>
      </c>
      <c r="E149" s="175">
        <v>37.76</v>
      </c>
      <c r="F149" s="175">
        <v>37.76</v>
      </c>
      <c r="G149" s="176"/>
      <c r="H149" s="174" t="s">
        <v>1538</v>
      </c>
    </row>
    <row r="150" spans="1:8" ht="38.25" customHeight="1" x14ac:dyDescent="0.15">
      <c r="A150" s="188">
        <v>145</v>
      </c>
      <c r="B150" s="189" t="s">
        <v>1539</v>
      </c>
      <c r="C150" s="174" t="s">
        <v>1540</v>
      </c>
      <c r="D150" s="174" t="s">
        <v>1541</v>
      </c>
      <c r="E150" s="175">
        <v>89.57</v>
      </c>
      <c r="F150" s="175"/>
      <c r="G150" s="176">
        <v>89.57</v>
      </c>
      <c r="H150" s="174" t="s">
        <v>1498</v>
      </c>
    </row>
    <row r="151" spans="1:8" ht="38.25" customHeight="1" x14ac:dyDescent="0.15">
      <c r="A151" s="188">
        <v>146</v>
      </c>
      <c r="B151" s="189" t="s">
        <v>1539</v>
      </c>
      <c r="C151" s="174" t="s">
        <v>1540</v>
      </c>
      <c r="D151" s="174" t="s">
        <v>1542</v>
      </c>
      <c r="E151" s="175">
        <v>10.43</v>
      </c>
      <c r="F151" s="175"/>
      <c r="G151" s="176">
        <v>10.43</v>
      </c>
      <c r="H151" s="174" t="s">
        <v>1543</v>
      </c>
    </row>
    <row r="152" spans="1:8" ht="38.25" customHeight="1" x14ac:dyDescent="0.15">
      <c r="A152" s="188">
        <v>147</v>
      </c>
      <c r="B152" s="189" t="s">
        <v>1544</v>
      </c>
      <c r="C152" s="174" t="s">
        <v>1278</v>
      </c>
      <c r="D152" s="174" t="s">
        <v>1279</v>
      </c>
      <c r="E152" s="175">
        <v>90</v>
      </c>
      <c r="F152" s="175">
        <v>90</v>
      </c>
      <c r="G152" s="176"/>
      <c r="H152" s="174" t="s">
        <v>1280</v>
      </c>
    </row>
    <row r="153" spans="1:8" ht="38.25" customHeight="1" x14ac:dyDescent="0.15">
      <c r="A153" s="188">
        <v>148</v>
      </c>
      <c r="B153" s="189" t="s">
        <v>1545</v>
      </c>
      <c r="C153" s="174" t="s">
        <v>1281</v>
      </c>
      <c r="D153" s="174" t="s">
        <v>1546</v>
      </c>
      <c r="E153" s="175">
        <v>23.35</v>
      </c>
      <c r="F153" s="175">
        <v>23.35</v>
      </c>
      <c r="G153" s="176"/>
      <c r="H153" s="174" t="s">
        <v>1282</v>
      </c>
    </row>
    <row r="154" spans="1:8" ht="38.25" customHeight="1" x14ac:dyDescent="0.15">
      <c r="A154" s="188">
        <v>149</v>
      </c>
      <c r="B154" s="189" t="s">
        <v>1547</v>
      </c>
      <c r="C154" s="174" t="s">
        <v>1548</v>
      </c>
      <c r="D154" s="174" t="s">
        <v>1549</v>
      </c>
      <c r="E154" s="175">
        <v>7</v>
      </c>
      <c r="F154" s="175">
        <v>7</v>
      </c>
      <c r="G154" s="176"/>
      <c r="H154" s="174" t="s">
        <v>1550</v>
      </c>
    </row>
    <row r="155" spans="1:8" ht="38.25" customHeight="1" x14ac:dyDescent="0.15">
      <c r="A155" s="188">
        <v>150</v>
      </c>
      <c r="B155" s="189" t="s">
        <v>1551</v>
      </c>
      <c r="C155" s="174" t="s">
        <v>1283</v>
      </c>
      <c r="D155" s="174" t="s">
        <v>1552</v>
      </c>
      <c r="E155" s="175">
        <v>12.1</v>
      </c>
      <c r="F155" s="175">
        <v>12.1</v>
      </c>
      <c r="G155" s="176"/>
      <c r="H155" s="174" t="s">
        <v>1284</v>
      </c>
    </row>
    <row r="156" spans="1:8" ht="38.25" customHeight="1" x14ac:dyDescent="0.15">
      <c r="A156" s="188">
        <v>151</v>
      </c>
      <c r="B156" s="189" t="s">
        <v>1553</v>
      </c>
      <c r="C156" s="174" t="s">
        <v>1285</v>
      </c>
      <c r="D156" s="174" t="s">
        <v>1554</v>
      </c>
      <c r="E156" s="175">
        <v>968.22</v>
      </c>
      <c r="F156" s="175">
        <v>968.22</v>
      </c>
      <c r="G156" s="176"/>
      <c r="H156" s="174" t="s">
        <v>1286</v>
      </c>
    </row>
    <row r="157" spans="1:8" ht="38.25" customHeight="1" x14ac:dyDescent="0.15">
      <c r="A157" s="188">
        <v>152</v>
      </c>
      <c r="B157" s="189" t="s">
        <v>1553</v>
      </c>
      <c r="C157" s="174" t="s">
        <v>1285</v>
      </c>
      <c r="D157" s="174" t="s">
        <v>1555</v>
      </c>
      <c r="E157" s="175">
        <v>53.92</v>
      </c>
      <c r="F157" s="175">
        <v>53.92</v>
      </c>
      <c r="G157" s="176"/>
      <c r="H157" s="174" t="s">
        <v>1287</v>
      </c>
    </row>
    <row r="158" spans="1:8" ht="38.25" customHeight="1" x14ac:dyDescent="0.15">
      <c r="A158" s="188">
        <v>153</v>
      </c>
      <c r="B158" s="189" t="s">
        <v>1553</v>
      </c>
      <c r="C158" s="174" t="s">
        <v>1285</v>
      </c>
      <c r="D158" s="174" t="s">
        <v>1290</v>
      </c>
      <c r="E158" s="175">
        <v>993.8</v>
      </c>
      <c r="F158" s="175">
        <v>146.82</v>
      </c>
      <c r="G158" s="176">
        <v>846.98</v>
      </c>
      <c r="H158" s="174" t="s">
        <v>1288</v>
      </c>
    </row>
    <row r="159" spans="1:8" ht="38.25" customHeight="1" x14ac:dyDescent="0.15">
      <c r="A159" s="188">
        <v>154</v>
      </c>
      <c r="B159" s="189" t="s">
        <v>1553</v>
      </c>
      <c r="C159" s="191" t="s">
        <v>1285</v>
      </c>
      <c r="D159" s="191" t="s">
        <v>1556</v>
      </c>
      <c r="E159" s="175">
        <v>27.38</v>
      </c>
      <c r="F159" s="192">
        <v>27.38</v>
      </c>
      <c r="G159" s="193"/>
      <c r="H159" s="191" t="s">
        <v>1289</v>
      </c>
    </row>
    <row r="160" spans="1:8" ht="38.25" customHeight="1" x14ac:dyDescent="0.15">
      <c r="A160" s="188">
        <v>155</v>
      </c>
      <c r="B160" s="189" t="s">
        <v>1553</v>
      </c>
      <c r="C160" s="174" t="s">
        <v>1285</v>
      </c>
      <c r="D160" s="174" t="s">
        <v>1557</v>
      </c>
      <c r="E160" s="175">
        <v>74.45</v>
      </c>
      <c r="F160" s="175">
        <v>74.45</v>
      </c>
      <c r="G160" s="176"/>
      <c r="H160" s="174" t="s">
        <v>1291</v>
      </c>
    </row>
    <row r="161" spans="1:8" ht="38.25" customHeight="1" x14ac:dyDescent="0.15">
      <c r="A161" s="188">
        <v>156</v>
      </c>
      <c r="B161" s="189" t="s">
        <v>1553</v>
      </c>
      <c r="C161" s="174" t="s">
        <v>1285</v>
      </c>
      <c r="D161" s="174" t="s">
        <v>1558</v>
      </c>
      <c r="E161" s="175">
        <v>14.4</v>
      </c>
      <c r="F161" s="175">
        <v>14.4</v>
      </c>
      <c r="G161" s="176"/>
      <c r="H161" s="174" t="s">
        <v>1292</v>
      </c>
    </row>
    <row r="162" spans="1:8" ht="38.25" customHeight="1" x14ac:dyDescent="0.15">
      <c r="A162" s="188">
        <v>157</v>
      </c>
      <c r="B162" s="189" t="s">
        <v>1553</v>
      </c>
      <c r="C162" s="174" t="s">
        <v>1285</v>
      </c>
      <c r="D162" s="174" t="s">
        <v>1559</v>
      </c>
      <c r="E162" s="175">
        <v>247.1</v>
      </c>
      <c r="F162" s="175"/>
      <c r="G162" s="176">
        <v>247.1</v>
      </c>
      <c r="H162" s="174" t="s">
        <v>1293</v>
      </c>
    </row>
    <row r="163" spans="1:8" ht="38.25" customHeight="1" x14ac:dyDescent="0.15">
      <c r="A163" s="188">
        <v>158</v>
      </c>
      <c r="B163" s="189" t="s">
        <v>1553</v>
      </c>
      <c r="C163" s="174" t="s">
        <v>1285</v>
      </c>
      <c r="D163" s="174" t="s">
        <v>1560</v>
      </c>
      <c r="E163" s="175">
        <v>9</v>
      </c>
      <c r="F163" s="175"/>
      <c r="G163" s="176">
        <v>9</v>
      </c>
      <c r="H163" s="174" t="s">
        <v>1294</v>
      </c>
    </row>
    <row r="164" spans="1:8" ht="38.25" customHeight="1" x14ac:dyDescent="0.15">
      <c r="A164" s="188">
        <v>159</v>
      </c>
      <c r="B164" s="189" t="s">
        <v>1553</v>
      </c>
      <c r="C164" s="174" t="s">
        <v>1285</v>
      </c>
      <c r="D164" s="174" t="s">
        <v>1561</v>
      </c>
      <c r="E164" s="175">
        <v>1021.7</v>
      </c>
      <c r="F164" s="175"/>
      <c r="G164" s="176">
        <v>1021.7</v>
      </c>
      <c r="H164" s="174" t="s">
        <v>1295</v>
      </c>
    </row>
    <row r="165" spans="1:8" ht="38.25" customHeight="1" x14ac:dyDescent="0.15">
      <c r="A165" s="188">
        <v>160</v>
      </c>
      <c r="B165" s="189" t="s">
        <v>1553</v>
      </c>
      <c r="C165" s="174" t="s">
        <v>1285</v>
      </c>
      <c r="D165" s="174" t="s">
        <v>1562</v>
      </c>
      <c r="E165" s="175">
        <v>120</v>
      </c>
      <c r="F165" s="175">
        <v>120</v>
      </c>
      <c r="G165" s="176"/>
      <c r="H165" s="174" t="s">
        <v>1296</v>
      </c>
    </row>
    <row r="166" spans="1:8" ht="38.25" customHeight="1" x14ac:dyDescent="0.15">
      <c r="A166" s="188">
        <v>161</v>
      </c>
      <c r="B166" s="189" t="s">
        <v>1553</v>
      </c>
      <c r="C166" s="174" t="s">
        <v>1285</v>
      </c>
      <c r="D166" s="174" t="s">
        <v>1563</v>
      </c>
      <c r="E166" s="175">
        <v>20</v>
      </c>
      <c r="F166" s="175">
        <v>20</v>
      </c>
      <c r="G166" s="176"/>
      <c r="H166" s="174" t="s">
        <v>1297</v>
      </c>
    </row>
    <row r="167" spans="1:8" ht="38.25" customHeight="1" x14ac:dyDescent="0.15">
      <c r="A167" s="188">
        <v>162</v>
      </c>
      <c r="B167" s="189" t="s">
        <v>1553</v>
      </c>
      <c r="C167" s="174" t="s">
        <v>1285</v>
      </c>
      <c r="D167" s="174" t="s">
        <v>1564</v>
      </c>
      <c r="E167" s="175">
        <v>4.5</v>
      </c>
      <c r="F167" s="175">
        <v>4.5</v>
      </c>
      <c r="G167" s="176"/>
      <c r="H167" s="174" t="s">
        <v>1298</v>
      </c>
    </row>
    <row r="168" spans="1:8" ht="38.25" customHeight="1" x14ac:dyDescent="0.15">
      <c r="A168" s="188">
        <v>163</v>
      </c>
      <c r="B168" s="189" t="s">
        <v>1553</v>
      </c>
      <c r="C168" s="174" t="s">
        <v>1285</v>
      </c>
      <c r="D168" s="174" t="s">
        <v>1565</v>
      </c>
      <c r="E168" s="175">
        <v>10</v>
      </c>
      <c r="F168" s="175">
        <v>10</v>
      </c>
      <c r="G168" s="176"/>
      <c r="H168" s="174" t="s">
        <v>1299</v>
      </c>
    </row>
    <row r="169" spans="1:8" ht="38.25" customHeight="1" x14ac:dyDescent="0.15">
      <c r="A169" s="188">
        <v>164</v>
      </c>
      <c r="B169" s="189" t="s">
        <v>1553</v>
      </c>
      <c r="C169" s="174" t="s">
        <v>1285</v>
      </c>
      <c r="D169" s="174" t="s">
        <v>1566</v>
      </c>
      <c r="E169" s="175">
        <v>99.91</v>
      </c>
      <c r="F169" s="175">
        <v>99.91</v>
      </c>
      <c r="G169" s="176"/>
      <c r="H169" s="174" t="s">
        <v>1300</v>
      </c>
    </row>
    <row r="170" spans="1:8" ht="33.75" customHeight="1" x14ac:dyDescent="0.15">
      <c r="A170" s="188">
        <v>165</v>
      </c>
      <c r="B170" s="189" t="s">
        <v>1553</v>
      </c>
      <c r="C170" s="174" t="s">
        <v>1285</v>
      </c>
      <c r="D170" s="174" t="s">
        <v>1567</v>
      </c>
      <c r="E170" s="175">
        <v>35</v>
      </c>
      <c r="F170" s="175"/>
      <c r="G170" s="176">
        <v>35</v>
      </c>
      <c r="H170" s="174" t="s">
        <v>1301</v>
      </c>
    </row>
    <row r="171" spans="1:8" ht="33.75" customHeight="1" x14ac:dyDescent="0.15">
      <c r="A171" s="188">
        <v>166</v>
      </c>
      <c r="B171" s="189" t="s">
        <v>1568</v>
      </c>
      <c r="C171" s="174" t="s">
        <v>1302</v>
      </c>
      <c r="D171" s="174" t="s">
        <v>1569</v>
      </c>
      <c r="E171" s="175">
        <v>5</v>
      </c>
      <c r="F171" s="175">
        <v>5</v>
      </c>
      <c r="G171" s="176"/>
      <c r="H171" s="174" t="s">
        <v>1570</v>
      </c>
    </row>
    <row r="172" spans="1:8" ht="33.75" customHeight="1" x14ac:dyDescent="0.15">
      <c r="A172" s="188">
        <v>167</v>
      </c>
      <c r="B172" s="189" t="s">
        <v>1568</v>
      </c>
      <c r="C172" s="174" t="s">
        <v>1302</v>
      </c>
      <c r="D172" s="174" t="s">
        <v>1571</v>
      </c>
      <c r="E172" s="175">
        <v>10</v>
      </c>
      <c r="F172" s="175">
        <v>10</v>
      </c>
      <c r="G172" s="176"/>
      <c r="H172" s="174" t="s">
        <v>1572</v>
      </c>
    </row>
    <row r="173" spans="1:8" ht="33.75" customHeight="1" x14ac:dyDescent="0.15">
      <c r="A173" s="188">
        <v>168</v>
      </c>
      <c r="B173" s="189" t="s">
        <v>1568</v>
      </c>
      <c r="C173" s="174" t="s">
        <v>1302</v>
      </c>
      <c r="D173" s="174" t="s">
        <v>1573</v>
      </c>
      <c r="E173" s="175">
        <v>12</v>
      </c>
      <c r="F173" s="175">
        <v>12</v>
      </c>
      <c r="G173" s="176"/>
      <c r="H173" s="174" t="s">
        <v>1574</v>
      </c>
    </row>
    <row r="174" spans="1:8" ht="33.75" customHeight="1" x14ac:dyDescent="0.15">
      <c r="A174" s="188">
        <v>169</v>
      </c>
      <c r="B174" s="189" t="s">
        <v>1568</v>
      </c>
      <c r="C174" s="174" t="s">
        <v>1302</v>
      </c>
      <c r="D174" s="174" t="s">
        <v>1575</v>
      </c>
      <c r="E174" s="175">
        <v>3</v>
      </c>
      <c r="F174" s="175">
        <v>3</v>
      </c>
      <c r="G174" s="176"/>
      <c r="H174" s="174" t="s">
        <v>1576</v>
      </c>
    </row>
    <row r="175" spans="1:8" ht="38.25" customHeight="1" x14ac:dyDescent="0.15">
      <c r="A175" s="188">
        <v>170</v>
      </c>
      <c r="B175" s="189" t="s">
        <v>1568</v>
      </c>
      <c r="C175" s="174" t="s">
        <v>1302</v>
      </c>
      <c r="D175" s="174" t="s">
        <v>1577</v>
      </c>
      <c r="E175" s="175">
        <v>34.700000000000003</v>
      </c>
      <c r="F175" s="175"/>
      <c r="G175" s="176">
        <v>34.700000000000003</v>
      </c>
      <c r="H175" s="174" t="s">
        <v>1578</v>
      </c>
    </row>
    <row r="176" spans="1:8" ht="38.25" customHeight="1" x14ac:dyDescent="0.15">
      <c r="A176" s="188">
        <v>171</v>
      </c>
      <c r="B176" s="189" t="s">
        <v>1568</v>
      </c>
      <c r="C176" s="177" t="s">
        <v>1302</v>
      </c>
      <c r="D176" s="177" t="s">
        <v>1579</v>
      </c>
      <c r="E176" s="175">
        <v>9.8000000000000007</v>
      </c>
      <c r="F176" s="175"/>
      <c r="G176" s="176">
        <v>9.8000000000000007</v>
      </c>
      <c r="H176" s="174" t="s">
        <v>1303</v>
      </c>
    </row>
    <row r="177" spans="1:8" ht="38.25" customHeight="1" x14ac:dyDescent="0.15">
      <c r="A177" s="188">
        <v>172</v>
      </c>
      <c r="B177" s="189" t="s">
        <v>1568</v>
      </c>
      <c r="C177" s="174" t="s">
        <v>1302</v>
      </c>
      <c r="D177" s="174" t="s">
        <v>1580</v>
      </c>
      <c r="E177" s="175">
        <v>31.5</v>
      </c>
      <c r="F177" s="175">
        <v>31.5</v>
      </c>
      <c r="G177" s="176"/>
      <c r="H177" s="174" t="s">
        <v>1304</v>
      </c>
    </row>
    <row r="178" spans="1:8" ht="38.25" customHeight="1" x14ac:dyDescent="0.15">
      <c r="A178" s="188">
        <v>173</v>
      </c>
      <c r="B178" s="189" t="s">
        <v>1568</v>
      </c>
      <c r="C178" s="174" t="s">
        <v>1302</v>
      </c>
      <c r="D178" s="174" t="s">
        <v>1581</v>
      </c>
      <c r="E178" s="175">
        <v>28.3</v>
      </c>
      <c r="F178" s="175"/>
      <c r="G178" s="176">
        <v>28.3</v>
      </c>
      <c r="H178" s="174" t="s">
        <v>1305</v>
      </c>
    </row>
    <row r="179" spans="1:8" ht="54" x14ac:dyDescent="0.15">
      <c r="A179" s="188">
        <v>174</v>
      </c>
      <c r="B179" s="189" t="s">
        <v>1568</v>
      </c>
      <c r="C179" s="174" t="s">
        <v>1302</v>
      </c>
      <c r="D179" s="174" t="s">
        <v>1582</v>
      </c>
      <c r="E179" s="175">
        <v>23</v>
      </c>
      <c r="F179" s="175">
        <v>0.8</v>
      </c>
      <c r="G179" s="176">
        <v>22.2</v>
      </c>
      <c r="H179" s="174" t="s">
        <v>1583</v>
      </c>
    </row>
    <row r="180" spans="1:8" ht="38.25" customHeight="1" x14ac:dyDescent="0.15">
      <c r="A180" s="188">
        <v>175</v>
      </c>
      <c r="B180" s="189" t="s">
        <v>1568</v>
      </c>
      <c r="C180" s="174" t="s">
        <v>1302</v>
      </c>
      <c r="D180" s="174" t="s">
        <v>1584</v>
      </c>
      <c r="E180" s="175">
        <v>5.25</v>
      </c>
      <c r="F180" s="175">
        <v>5.25</v>
      </c>
      <c r="G180" s="176"/>
      <c r="H180" s="174" t="s">
        <v>1306</v>
      </c>
    </row>
    <row r="181" spans="1:8" ht="38.25" customHeight="1" x14ac:dyDescent="0.15">
      <c r="A181" s="188">
        <v>176</v>
      </c>
      <c r="B181" s="189" t="s">
        <v>1585</v>
      </c>
      <c r="C181" s="174" t="s">
        <v>1307</v>
      </c>
      <c r="D181" s="174" t="s">
        <v>1586</v>
      </c>
      <c r="E181" s="175">
        <v>200</v>
      </c>
      <c r="F181" s="175">
        <v>200</v>
      </c>
      <c r="G181" s="176"/>
      <c r="H181" s="174" t="s">
        <v>1308</v>
      </c>
    </row>
    <row r="182" spans="1:8" ht="38.25" customHeight="1" x14ac:dyDescent="0.15">
      <c r="A182" s="188">
        <v>177</v>
      </c>
      <c r="B182" s="189" t="s">
        <v>1587</v>
      </c>
      <c r="C182" s="174" t="s">
        <v>1309</v>
      </c>
      <c r="D182" s="174" t="s">
        <v>1588</v>
      </c>
      <c r="E182" s="175">
        <v>1</v>
      </c>
      <c r="F182" s="175">
        <v>1</v>
      </c>
      <c r="G182" s="176"/>
      <c r="H182" s="174" t="s">
        <v>1310</v>
      </c>
    </row>
    <row r="183" spans="1:8" ht="38.25" customHeight="1" x14ac:dyDescent="0.15">
      <c r="A183" s="188">
        <v>178</v>
      </c>
      <c r="B183" s="189" t="s">
        <v>1587</v>
      </c>
      <c r="C183" s="174" t="s">
        <v>1309</v>
      </c>
      <c r="D183" s="174" t="s">
        <v>1589</v>
      </c>
      <c r="E183" s="175">
        <v>50</v>
      </c>
      <c r="F183" s="175">
        <v>50</v>
      </c>
      <c r="G183" s="176"/>
      <c r="H183" s="174" t="s">
        <v>1311</v>
      </c>
    </row>
    <row r="184" spans="1:8" ht="38.25" customHeight="1" x14ac:dyDescent="0.15">
      <c r="A184" s="188">
        <v>179</v>
      </c>
      <c r="B184" s="189" t="s">
        <v>1587</v>
      </c>
      <c r="C184" s="174" t="s">
        <v>1309</v>
      </c>
      <c r="D184" s="174" t="s">
        <v>1590</v>
      </c>
      <c r="E184" s="175">
        <v>81</v>
      </c>
      <c r="F184" s="175"/>
      <c r="G184" s="176">
        <v>81</v>
      </c>
      <c r="H184" s="174" t="s">
        <v>1312</v>
      </c>
    </row>
    <row r="185" spans="1:8" ht="54" x14ac:dyDescent="0.15">
      <c r="A185" s="188">
        <v>180</v>
      </c>
      <c r="B185" s="189" t="s">
        <v>1591</v>
      </c>
      <c r="C185" s="174" t="s">
        <v>1313</v>
      </c>
      <c r="D185" s="174" t="s">
        <v>1314</v>
      </c>
      <c r="E185" s="175">
        <v>397.6</v>
      </c>
      <c r="F185" s="175">
        <v>397.6</v>
      </c>
      <c r="G185" s="176"/>
      <c r="H185" s="174" t="s">
        <v>1315</v>
      </c>
    </row>
    <row r="186" spans="1:8" ht="38.25" customHeight="1" x14ac:dyDescent="0.15">
      <c r="A186" s="188">
        <v>181</v>
      </c>
      <c r="B186" s="189" t="s">
        <v>1591</v>
      </c>
      <c r="C186" s="174" t="s">
        <v>1313</v>
      </c>
      <c r="D186" s="174" t="s">
        <v>1316</v>
      </c>
      <c r="E186" s="175">
        <v>5.0999999999999996</v>
      </c>
      <c r="F186" s="192">
        <v>5.0999999999999996</v>
      </c>
      <c r="G186" s="193"/>
      <c r="H186" s="174" t="s">
        <v>1317</v>
      </c>
    </row>
    <row r="187" spans="1:8" ht="38.25" customHeight="1" x14ac:dyDescent="0.15">
      <c r="A187" s="188">
        <v>182</v>
      </c>
      <c r="B187" s="189" t="s">
        <v>1592</v>
      </c>
      <c r="C187" s="174" t="s">
        <v>1593</v>
      </c>
      <c r="D187" s="174" t="s">
        <v>1594</v>
      </c>
      <c r="E187" s="175">
        <v>1417.76</v>
      </c>
      <c r="F187" s="175">
        <v>1417.76</v>
      </c>
      <c r="G187" s="176"/>
      <c r="H187" s="174" t="s">
        <v>1595</v>
      </c>
    </row>
    <row r="188" spans="1:8" ht="48" customHeight="1" x14ac:dyDescent="0.15">
      <c r="A188" s="259" t="s">
        <v>837</v>
      </c>
      <c r="B188" s="260"/>
      <c r="C188" s="260"/>
      <c r="D188" s="261"/>
      <c r="E188" s="179">
        <v>41269.746399999996</v>
      </c>
      <c r="F188" s="179">
        <v>23243.546399999988</v>
      </c>
      <c r="G188" s="180">
        <v>18026.199999999997</v>
      </c>
      <c r="H188" s="181"/>
    </row>
  </sheetData>
  <sheetProtection formatCells="0" formatColumns="0" formatRows="0"/>
  <mergeCells count="9">
    <mergeCell ref="A1:H1"/>
    <mergeCell ref="A188:D188"/>
    <mergeCell ref="A2:H2"/>
    <mergeCell ref="A4:A5"/>
    <mergeCell ref="B4:B5"/>
    <mergeCell ref="C4:C5"/>
    <mergeCell ref="D4:D5"/>
    <mergeCell ref="E4:G4"/>
    <mergeCell ref="H4:H5"/>
  </mergeCells>
  <phoneticPr fontId="15" type="noConversion"/>
  <printOptions horizontalCentered="1"/>
  <pageMargins left="0.31496062992125984" right="0.31496062992125984" top="0.35433070866141736" bottom="0.55118110236220474" header="0.31496062992125984" footer="0.31496062992125984"/>
  <pageSetup paperSize="9" orientation="landscape" r:id="rId1"/>
  <headerFooter>
    <oddFooter>&amp;C&amp;N--&amp;P</odd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C0728-A74B-4851-9DC9-BFD718A7744A}">
  <dimension ref="A1:F30"/>
  <sheetViews>
    <sheetView view="pageBreakPreview" topLeftCell="A22" zoomScaleNormal="100" zoomScaleSheetLayoutView="100" workbookViewId="0">
      <selection activeCell="F11" sqref="F11"/>
    </sheetView>
  </sheetViews>
  <sheetFormatPr defaultColWidth="9" defaultRowHeight="13.5" x14ac:dyDescent="0.15"/>
  <cols>
    <col min="1" max="1" width="4.5" style="185" customWidth="1"/>
    <col min="2" max="2" width="9" style="185" customWidth="1"/>
    <col min="3" max="3" width="22.75" style="220" customWidth="1"/>
    <col min="4" max="4" width="38.125" style="218" customWidth="1"/>
    <col min="5" max="5" width="14.875" style="185" customWidth="1"/>
    <col min="6" max="6" width="54.375" style="209" customWidth="1"/>
    <col min="7" max="16384" width="9" style="209"/>
  </cols>
  <sheetData>
    <row r="1" spans="1:6" ht="18" customHeight="1" x14ac:dyDescent="0.15">
      <c r="A1" s="258" t="s">
        <v>1672</v>
      </c>
      <c r="B1" s="258"/>
      <c r="C1" s="258"/>
      <c r="D1" s="258"/>
      <c r="E1" s="258"/>
      <c r="F1" s="258"/>
    </row>
    <row r="2" spans="1:6" s="207" customFormat="1" ht="48" customHeight="1" x14ac:dyDescent="0.15">
      <c r="A2" s="270" t="s">
        <v>1644</v>
      </c>
      <c r="B2" s="270"/>
      <c r="C2" s="270"/>
      <c r="D2" s="270"/>
      <c r="E2" s="270"/>
      <c r="F2" s="270"/>
    </row>
    <row r="3" spans="1:6" ht="13.5" customHeight="1" x14ac:dyDescent="0.15">
      <c r="A3" s="183"/>
      <c r="B3" s="183"/>
      <c r="C3" s="219"/>
      <c r="D3" s="208"/>
      <c r="E3" s="183"/>
      <c r="F3" s="198" t="s">
        <v>0</v>
      </c>
    </row>
    <row r="4" spans="1:6" s="212" customFormat="1" ht="39" customHeight="1" x14ac:dyDescent="0.15">
      <c r="A4" s="210" t="s">
        <v>936</v>
      </c>
      <c r="B4" s="210" t="s">
        <v>1318</v>
      </c>
      <c r="C4" s="211" t="s">
        <v>1120</v>
      </c>
      <c r="D4" s="211" t="s">
        <v>937</v>
      </c>
      <c r="E4" s="211" t="s">
        <v>1319</v>
      </c>
      <c r="F4" s="211" t="s">
        <v>1121</v>
      </c>
    </row>
    <row r="5" spans="1:6" ht="38.1" customHeight="1" x14ac:dyDescent="0.15">
      <c r="A5" s="189" t="s">
        <v>1596</v>
      </c>
      <c r="B5" s="189" t="s">
        <v>1421</v>
      </c>
      <c r="C5" s="214" t="s">
        <v>1219</v>
      </c>
      <c r="D5" s="213" t="s">
        <v>1597</v>
      </c>
      <c r="E5" s="199">
        <v>6406.36</v>
      </c>
      <c r="F5" s="241" t="s">
        <v>1675</v>
      </c>
    </row>
    <row r="6" spans="1:6" ht="38.1" customHeight="1" x14ac:dyDescent="0.15">
      <c r="A6" s="189" t="s">
        <v>1598</v>
      </c>
      <c r="B6" s="189" t="s">
        <v>1421</v>
      </c>
      <c r="C6" s="214" t="s">
        <v>1219</v>
      </c>
      <c r="D6" s="213" t="s">
        <v>1599</v>
      </c>
      <c r="E6" s="199">
        <v>15513</v>
      </c>
      <c r="F6" s="241" t="s">
        <v>1676</v>
      </c>
    </row>
    <row r="7" spans="1:6" ht="38.1" customHeight="1" x14ac:dyDescent="0.15">
      <c r="A7" s="189" t="s">
        <v>1600</v>
      </c>
      <c r="B7" s="189" t="s">
        <v>1421</v>
      </c>
      <c r="C7" s="214" t="s">
        <v>1219</v>
      </c>
      <c r="D7" s="213" t="s">
        <v>1673</v>
      </c>
      <c r="E7" s="199">
        <v>89440</v>
      </c>
      <c r="F7" s="214" t="s">
        <v>1220</v>
      </c>
    </row>
    <row r="8" spans="1:6" ht="38.1" customHeight="1" x14ac:dyDescent="0.15">
      <c r="A8" s="189" t="s">
        <v>1601</v>
      </c>
      <c r="B8" s="189" t="s">
        <v>1604</v>
      </c>
      <c r="C8" s="214" t="s">
        <v>1222</v>
      </c>
      <c r="D8" s="213" t="s">
        <v>1605</v>
      </c>
      <c r="E8" s="199">
        <v>10732.44</v>
      </c>
      <c r="F8" s="214" t="s">
        <v>1223</v>
      </c>
    </row>
    <row r="9" spans="1:6" ht="38.1" customHeight="1" x14ac:dyDescent="0.15">
      <c r="A9" s="189" t="s">
        <v>1602</v>
      </c>
      <c r="B9" s="189" t="s">
        <v>1456</v>
      </c>
      <c r="C9" s="214" t="s">
        <v>1240</v>
      </c>
      <c r="D9" s="213" t="s">
        <v>1608</v>
      </c>
      <c r="E9" s="199">
        <v>2076.1799999999998</v>
      </c>
      <c r="F9" s="214" t="s">
        <v>1241</v>
      </c>
    </row>
    <row r="10" spans="1:6" ht="38.1" customHeight="1" x14ac:dyDescent="0.15">
      <c r="A10" s="189" t="s">
        <v>1603</v>
      </c>
      <c r="B10" s="189" t="s">
        <v>1456</v>
      </c>
      <c r="C10" s="214" t="s">
        <v>1240</v>
      </c>
      <c r="D10" s="213" t="s">
        <v>1610</v>
      </c>
      <c r="E10" s="199">
        <v>12000</v>
      </c>
      <c r="F10" s="214" t="s">
        <v>1241</v>
      </c>
    </row>
    <row r="11" spans="1:6" ht="38.1" customHeight="1" x14ac:dyDescent="0.15">
      <c r="A11" s="189" t="s">
        <v>1606</v>
      </c>
      <c r="B11" s="189" t="s">
        <v>1456</v>
      </c>
      <c r="C11" s="214" t="s">
        <v>1240</v>
      </c>
      <c r="D11" s="213" t="s">
        <v>1611</v>
      </c>
      <c r="E11" s="199">
        <v>7411.95</v>
      </c>
      <c r="F11" s="240" t="s">
        <v>1241</v>
      </c>
    </row>
    <row r="12" spans="1:6" ht="38.1" customHeight="1" x14ac:dyDescent="0.15">
      <c r="A12" s="189" t="s">
        <v>1607</v>
      </c>
      <c r="B12" s="189" t="s">
        <v>1456</v>
      </c>
      <c r="C12" s="214" t="s">
        <v>1240</v>
      </c>
      <c r="D12" s="213" t="s">
        <v>1612</v>
      </c>
      <c r="E12" s="199">
        <v>3654.22</v>
      </c>
      <c r="F12" s="214" t="s">
        <v>1241</v>
      </c>
    </row>
    <row r="13" spans="1:6" ht="38.1" customHeight="1" x14ac:dyDescent="0.15">
      <c r="A13" s="189" t="s">
        <v>1609</v>
      </c>
      <c r="B13" s="189" t="s">
        <v>1456</v>
      </c>
      <c r="C13" s="214" t="s">
        <v>1240</v>
      </c>
      <c r="D13" s="213" t="s">
        <v>1613</v>
      </c>
      <c r="E13" s="199">
        <v>1000</v>
      </c>
      <c r="F13" s="214" t="s">
        <v>1241</v>
      </c>
    </row>
    <row r="14" spans="1:6" ht="38.1" customHeight="1" x14ac:dyDescent="0.15">
      <c r="A14" s="189" t="s">
        <v>853</v>
      </c>
      <c r="B14" s="189" t="s">
        <v>1456</v>
      </c>
      <c r="C14" s="214" t="s">
        <v>1240</v>
      </c>
      <c r="D14" s="213" t="s">
        <v>1614</v>
      </c>
      <c r="E14" s="199">
        <v>5111.91</v>
      </c>
      <c r="F14" s="214" t="s">
        <v>1615</v>
      </c>
    </row>
    <row r="15" spans="1:6" ht="38.1" customHeight="1" x14ac:dyDescent="0.15">
      <c r="A15" s="189" t="s">
        <v>855</v>
      </c>
      <c r="B15" s="189" t="s">
        <v>1456</v>
      </c>
      <c r="C15" s="214" t="s">
        <v>1240</v>
      </c>
      <c r="D15" s="213" t="s">
        <v>1616</v>
      </c>
      <c r="E15" s="199">
        <v>5.09</v>
      </c>
      <c r="F15" s="214" t="s">
        <v>1617</v>
      </c>
    </row>
    <row r="16" spans="1:6" ht="38.1" customHeight="1" x14ac:dyDescent="0.15">
      <c r="A16" s="189" t="s">
        <v>857</v>
      </c>
      <c r="B16" s="189" t="s">
        <v>1456</v>
      </c>
      <c r="C16" s="214" t="s">
        <v>1240</v>
      </c>
      <c r="D16" s="213" t="s">
        <v>1618</v>
      </c>
      <c r="E16" s="199">
        <v>25</v>
      </c>
      <c r="F16" s="214" t="s">
        <v>1619</v>
      </c>
    </row>
    <row r="17" spans="1:6" ht="38.1" customHeight="1" x14ac:dyDescent="0.15">
      <c r="A17" s="189" t="s">
        <v>859</v>
      </c>
      <c r="B17" s="189" t="s">
        <v>1456</v>
      </c>
      <c r="C17" s="214" t="s">
        <v>1240</v>
      </c>
      <c r="D17" s="213" t="s">
        <v>1620</v>
      </c>
      <c r="E17" s="199">
        <v>7560</v>
      </c>
      <c r="F17" s="214" t="s">
        <v>1242</v>
      </c>
    </row>
    <row r="18" spans="1:6" ht="38.1" customHeight="1" x14ac:dyDescent="0.15">
      <c r="A18" s="189" t="s">
        <v>861</v>
      </c>
      <c r="B18" s="189" t="s">
        <v>1461</v>
      </c>
      <c r="C18" s="214" t="s">
        <v>1247</v>
      </c>
      <c r="D18" s="213" t="s">
        <v>1621</v>
      </c>
      <c r="E18" s="199">
        <v>968.24</v>
      </c>
      <c r="F18" s="214" t="s">
        <v>1248</v>
      </c>
    </row>
    <row r="19" spans="1:6" ht="38.1" customHeight="1" x14ac:dyDescent="0.15">
      <c r="A19" s="189" t="s">
        <v>881</v>
      </c>
      <c r="B19" s="189" t="s">
        <v>1461</v>
      </c>
      <c r="C19" s="214" t="s">
        <v>1247</v>
      </c>
      <c r="D19" s="213" t="s">
        <v>1622</v>
      </c>
      <c r="E19" s="199">
        <v>502.95</v>
      </c>
      <c r="F19" s="214" t="s">
        <v>1248</v>
      </c>
    </row>
    <row r="20" spans="1:6" ht="38.1" customHeight="1" x14ac:dyDescent="0.15">
      <c r="A20" s="189" t="s">
        <v>883</v>
      </c>
      <c r="B20" s="189" t="s">
        <v>1461</v>
      </c>
      <c r="C20" s="214" t="s">
        <v>1247</v>
      </c>
      <c r="D20" s="215" t="s">
        <v>1624</v>
      </c>
      <c r="E20" s="199">
        <v>2541.2600000000002</v>
      </c>
      <c r="F20" s="214" t="s">
        <v>1625</v>
      </c>
    </row>
    <row r="21" spans="1:6" ht="38.1" customHeight="1" x14ac:dyDescent="0.15">
      <c r="A21" s="189" t="s">
        <v>885</v>
      </c>
      <c r="B21" s="189" t="s">
        <v>1461</v>
      </c>
      <c r="C21" s="214" t="s">
        <v>1247</v>
      </c>
      <c r="D21" s="213" t="s">
        <v>1627</v>
      </c>
      <c r="E21" s="199">
        <v>2114.59</v>
      </c>
      <c r="F21" s="214" t="s">
        <v>1628</v>
      </c>
    </row>
    <row r="22" spans="1:6" ht="38.1" customHeight="1" x14ac:dyDescent="0.15">
      <c r="A22" s="189" t="s">
        <v>887</v>
      </c>
      <c r="B22" s="189" t="s">
        <v>1461</v>
      </c>
      <c r="C22" s="214" t="s">
        <v>1247</v>
      </c>
      <c r="D22" s="213" t="s">
        <v>1630</v>
      </c>
      <c r="E22" s="199">
        <v>4886.96</v>
      </c>
      <c r="F22" s="214" t="s">
        <v>1631</v>
      </c>
    </row>
    <row r="23" spans="1:6" ht="38.1" customHeight="1" x14ac:dyDescent="0.15">
      <c r="A23" s="189" t="s">
        <v>1623</v>
      </c>
      <c r="B23" s="189" t="s">
        <v>1461</v>
      </c>
      <c r="C23" s="200" t="s">
        <v>1247</v>
      </c>
      <c r="D23" s="201" t="s">
        <v>1633</v>
      </c>
      <c r="E23" s="199">
        <v>831.71</v>
      </c>
      <c r="F23" s="214" t="s">
        <v>1634</v>
      </c>
    </row>
    <row r="24" spans="1:6" ht="38.1" customHeight="1" x14ac:dyDescent="0.15">
      <c r="A24" s="189" t="s">
        <v>1626</v>
      </c>
      <c r="B24" s="189" t="s">
        <v>1461</v>
      </c>
      <c r="C24" s="200" t="s">
        <v>1247</v>
      </c>
      <c r="D24" s="201" t="s">
        <v>1636</v>
      </c>
      <c r="E24" s="199">
        <v>202.42</v>
      </c>
      <c r="F24" s="202" t="s">
        <v>1637</v>
      </c>
    </row>
    <row r="25" spans="1:6" ht="38.1" customHeight="1" x14ac:dyDescent="0.15">
      <c r="A25" s="189" t="s">
        <v>1629</v>
      </c>
      <c r="B25" s="189" t="s">
        <v>1471</v>
      </c>
      <c r="C25" s="200" t="s">
        <v>1258</v>
      </c>
      <c r="D25" s="201" t="s">
        <v>1638</v>
      </c>
      <c r="E25" s="199">
        <v>400</v>
      </c>
      <c r="F25" s="214" t="s">
        <v>1260</v>
      </c>
    </row>
    <row r="26" spans="1:6" ht="38.1" customHeight="1" x14ac:dyDescent="0.15">
      <c r="A26" s="189" t="s">
        <v>1632</v>
      </c>
      <c r="B26" s="189" t="s">
        <v>1471</v>
      </c>
      <c r="C26" s="200" t="s">
        <v>1258</v>
      </c>
      <c r="D26" s="201" t="s">
        <v>1639</v>
      </c>
      <c r="E26" s="199">
        <v>765</v>
      </c>
      <c r="F26" s="214" t="s">
        <v>1261</v>
      </c>
    </row>
    <row r="27" spans="1:6" ht="38.1" customHeight="1" x14ac:dyDescent="0.15">
      <c r="A27" s="189" t="s">
        <v>1635</v>
      </c>
      <c r="B27" s="189" t="s">
        <v>1471</v>
      </c>
      <c r="C27" s="200" t="s">
        <v>1224</v>
      </c>
      <c r="D27" s="201" t="s">
        <v>1640</v>
      </c>
      <c r="E27" s="199">
        <v>5.76</v>
      </c>
      <c r="F27" s="214" t="s">
        <v>1225</v>
      </c>
    </row>
    <row r="28" spans="1:6" ht="38.1" customHeight="1" x14ac:dyDescent="0.15">
      <c r="A28" s="189" t="s">
        <v>889</v>
      </c>
      <c r="B28" s="189" t="s">
        <v>1408</v>
      </c>
      <c r="C28" s="214" t="s">
        <v>1206</v>
      </c>
      <c r="D28" s="216" t="s">
        <v>1641</v>
      </c>
      <c r="E28" s="199">
        <v>4.3</v>
      </c>
      <c r="F28" s="217" t="s">
        <v>1218</v>
      </c>
    </row>
    <row r="29" spans="1:6" ht="38.1" customHeight="1" x14ac:dyDescent="0.15">
      <c r="A29" s="189" t="s">
        <v>891</v>
      </c>
      <c r="B29" s="189" t="s">
        <v>1592</v>
      </c>
      <c r="C29" s="214" t="s">
        <v>1593</v>
      </c>
      <c r="D29" s="216" t="s">
        <v>1642</v>
      </c>
      <c r="E29" s="199">
        <v>5519.76</v>
      </c>
      <c r="F29" s="203" t="s">
        <v>1595</v>
      </c>
    </row>
    <row r="30" spans="1:6" s="206" customFormat="1" ht="38.1" customHeight="1" x14ac:dyDescent="0.15">
      <c r="A30" s="271" t="s">
        <v>837</v>
      </c>
      <c r="B30" s="272"/>
      <c r="C30" s="272"/>
      <c r="D30" s="273"/>
      <c r="E30" s="204">
        <v>179679.1</v>
      </c>
      <c r="F30" s="205"/>
    </row>
  </sheetData>
  <mergeCells count="3">
    <mergeCell ref="A2:F2"/>
    <mergeCell ref="A30:D30"/>
    <mergeCell ref="A1:F1"/>
  </mergeCells>
  <phoneticPr fontId="23" type="noConversion"/>
  <pageMargins left="0.31496062992125984" right="0.31496062992125984" top="0.55118110236220474" bottom="0.74803149606299213" header="0.31496062992125984" footer="0.31496062992125984"/>
  <pageSetup paperSize="9" orientation="landscape" r:id="rId1"/>
  <headerFooter>
    <oddFooter>&amp;C&amp;N--&amp;P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6"/>
  <sheetViews>
    <sheetView showGridLines="0" view="pageBreakPreview" zoomScaleNormal="100" zoomScaleSheetLayoutView="100" workbookViewId="0">
      <selection activeCell="I4" sqref="I4"/>
    </sheetView>
  </sheetViews>
  <sheetFormatPr defaultColWidth="9" defaultRowHeight="20.100000000000001" customHeight="1" x14ac:dyDescent="0.15"/>
  <cols>
    <col min="1" max="1" width="24.75" style="16" customWidth="1"/>
    <col min="2" max="5" width="10.625" style="123" customWidth="1"/>
    <col min="6" max="7" width="10.625" style="16" customWidth="1"/>
    <col min="8" max="16384" width="9" style="16"/>
  </cols>
  <sheetData>
    <row r="1" spans="1:8" s="228" customFormat="1" ht="18" customHeight="1" x14ac:dyDescent="0.15">
      <c r="A1" s="226" t="s">
        <v>1647</v>
      </c>
      <c r="B1" s="227"/>
      <c r="C1" s="227"/>
      <c r="D1" s="227"/>
      <c r="E1" s="227"/>
    </row>
    <row r="2" spans="1:8" ht="36" customHeight="1" x14ac:dyDescent="0.15">
      <c r="A2" s="244" t="s">
        <v>1648</v>
      </c>
      <c r="B2" s="245"/>
      <c r="C2" s="245"/>
      <c r="D2" s="245"/>
      <c r="E2" s="245"/>
      <c r="F2" s="245"/>
      <c r="G2" s="245"/>
      <c r="H2" s="134"/>
    </row>
    <row r="3" spans="1:8" ht="15" customHeight="1" x14ac:dyDescent="0.15">
      <c r="A3" s="135"/>
      <c r="B3" s="136" t="str">
        <f>IF([1]支出分项!D6=[1]支出!C3,"",[1]支出分项!D6-[1]支出!C3)</f>
        <v/>
      </c>
      <c r="C3" s="136"/>
      <c r="D3" s="136"/>
      <c r="E3" s="136"/>
      <c r="F3" s="137"/>
      <c r="G3" s="138" t="s">
        <v>0</v>
      </c>
      <c r="H3" s="134"/>
    </row>
    <row r="4" spans="1:8" s="133" customFormat="1" ht="30" customHeight="1" x14ac:dyDescent="0.15">
      <c r="A4" s="139" t="s">
        <v>32</v>
      </c>
      <c r="B4" s="119" t="s">
        <v>2</v>
      </c>
      <c r="C4" s="119" t="s">
        <v>3</v>
      </c>
      <c r="D4" s="119" t="s">
        <v>33</v>
      </c>
      <c r="E4" s="119" t="s">
        <v>4</v>
      </c>
      <c r="F4" s="38" t="s">
        <v>34</v>
      </c>
      <c r="G4" s="38" t="s">
        <v>6</v>
      </c>
      <c r="H4" s="140"/>
    </row>
    <row r="5" spans="1:8" s="35" customFormat="1" ht="20.100000000000001" customHeight="1" x14ac:dyDescent="0.15">
      <c r="A5" s="104" t="s">
        <v>35</v>
      </c>
      <c r="B5" s="23">
        <f>SUM(B6:B26)</f>
        <v>117432</v>
      </c>
      <c r="C5" s="23">
        <f>SUM(C6:C26)</f>
        <v>103289</v>
      </c>
      <c r="D5" s="23">
        <f>SUM(D6:D26)</f>
        <v>146202</v>
      </c>
      <c r="E5" s="23">
        <f>SUM(E6:E26)</f>
        <v>151328</v>
      </c>
      <c r="F5" s="141">
        <f>E5/D5*100</f>
        <v>103.50610798757882</v>
      </c>
      <c r="G5" s="142">
        <f>(E5/B5-1)*100</f>
        <v>28.864364057497106</v>
      </c>
    </row>
    <row r="6" spans="1:8" ht="20.100000000000001" customHeight="1" x14ac:dyDescent="0.15">
      <c r="A6" s="78" t="s">
        <v>36</v>
      </c>
      <c r="B6" s="26">
        <v>16303</v>
      </c>
      <c r="C6" s="26">
        <v>16679</v>
      </c>
      <c r="D6" s="81">
        <v>19632</v>
      </c>
      <c r="E6" s="26">
        <v>19035</v>
      </c>
      <c r="F6" s="143">
        <f t="shared" ref="F6:F26" si="0">E6/D6*100</f>
        <v>96.95904645476773</v>
      </c>
      <c r="G6" s="144">
        <f t="shared" ref="G6:G26" si="1">(E6/B6-1)*100</f>
        <v>16.757651965895846</v>
      </c>
      <c r="H6" s="145"/>
    </row>
    <row r="7" spans="1:8" ht="20.100000000000001" customHeight="1" x14ac:dyDescent="0.15">
      <c r="A7" s="78" t="s">
        <v>37</v>
      </c>
      <c r="B7" s="26">
        <v>32</v>
      </c>
      <c r="C7" s="26"/>
      <c r="D7" s="26">
        <v>25</v>
      </c>
      <c r="E7" s="26">
        <v>25</v>
      </c>
      <c r="F7" s="143">
        <f t="shared" si="0"/>
        <v>100</v>
      </c>
      <c r="G7" s="144">
        <f t="shared" si="1"/>
        <v>-21.875</v>
      </c>
      <c r="H7" s="145"/>
    </row>
    <row r="8" spans="1:8" ht="20.100000000000001" customHeight="1" x14ac:dyDescent="0.15">
      <c r="A8" s="78" t="s">
        <v>38</v>
      </c>
      <c r="B8" s="26">
        <v>5027</v>
      </c>
      <c r="C8" s="26">
        <v>4327</v>
      </c>
      <c r="D8" s="26">
        <v>4963</v>
      </c>
      <c r="E8" s="26">
        <v>4866</v>
      </c>
      <c r="F8" s="143">
        <f t="shared" si="0"/>
        <v>98.045536973604669</v>
      </c>
      <c r="G8" s="144">
        <f t="shared" si="1"/>
        <v>-3.2027053908891934</v>
      </c>
      <c r="H8" s="146"/>
    </row>
    <row r="9" spans="1:8" ht="20.100000000000001" customHeight="1" x14ac:dyDescent="0.15">
      <c r="A9" s="78" t="s">
        <v>39</v>
      </c>
      <c r="B9" s="26">
        <v>25343</v>
      </c>
      <c r="C9" s="26">
        <v>28354</v>
      </c>
      <c r="D9" s="26">
        <v>27943</v>
      </c>
      <c r="E9" s="26">
        <v>28572</v>
      </c>
      <c r="F9" s="143">
        <f t="shared" si="0"/>
        <v>102.25101098665139</v>
      </c>
      <c r="G9" s="144">
        <f t="shared" si="1"/>
        <v>12.741190861381835</v>
      </c>
      <c r="H9" s="145"/>
    </row>
    <row r="10" spans="1:8" ht="20.100000000000001" customHeight="1" x14ac:dyDescent="0.15">
      <c r="A10" s="78" t="s">
        <v>40</v>
      </c>
      <c r="B10" s="26">
        <v>369</v>
      </c>
      <c r="C10" s="26"/>
      <c r="D10" s="26">
        <v>91</v>
      </c>
      <c r="E10" s="26">
        <v>92</v>
      </c>
      <c r="F10" s="143">
        <f t="shared" si="0"/>
        <v>101.09890109890109</v>
      </c>
      <c r="G10" s="144">
        <f t="shared" si="1"/>
        <v>-75.06775067750678</v>
      </c>
      <c r="H10" s="147"/>
    </row>
    <row r="11" spans="1:8" ht="20.100000000000001" customHeight="1" x14ac:dyDescent="0.15">
      <c r="A11" s="78" t="s">
        <v>41</v>
      </c>
      <c r="B11" s="26">
        <v>413</v>
      </c>
      <c r="C11" s="26">
        <v>366</v>
      </c>
      <c r="D11" s="26">
        <v>706</v>
      </c>
      <c r="E11" s="26">
        <v>729</v>
      </c>
      <c r="F11" s="143">
        <f t="shared" si="0"/>
        <v>103.25779036827197</v>
      </c>
      <c r="G11" s="144">
        <f t="shared" si="1"/>
        <v>76.513317191283292</v>
      </c>
      <c r="H11" s="147"/>
    </row>
    <row r="12" spans="1:8" ht="20.100000000000001" customHeight="1" x14ac:dyDescent="0.15">
      <c r="A12" s="78" t="s">
        <v>42</v>
      </c>
      <c r="B12" s="26">
        <v>16519</v>
      </c>
      <c r="C12" s="26">
        <v>20695</v>
      </c>
      <c r="D12" s="26">
        <v>23381</v>
      </c>
      <c r="E12" s="26">
        <v>23095</v>
      </c>
      <c r="F12" s="143">
        <f t="shared" si="0"/>
        <v>98.776784568666869</v>
      </c>
      <c r="G12" s="144">
        <f t="shared" si="1"/>
        <v>39.808705127429022</v>
      </c>
      <c r="H12" s="147"/>
    </row>
    <row r="13" spans="1:8" ht="20.100000000000001" customHeight="1" x14ac:dyDescent="0.15">
      <c r="A13" s="78" t="s">
        <v>43</v>
      </c>
      <c r="B13" s="26">
        <v>10565</v>
      </c>
      <c r="C13" s="26">
        <v>9802</v>
      </c>
      <c r="D13" s="26">
        <v>14123</v>
      </c>
      <c r="E13" s="26">
        <v>13789</v>
      </c>
      <c r="F13" s="143">
        <f t="shared" si="0"/>
        <v>97.635063371804847</v>
      </c>
      <c r="G13" s="144">
        <f t="shared" si="1"/>
        <v>30.515854235683861</v>
      </c>
      <c r="H13" s="147"/>
    </row>
    <row r="14" spans="1:8" ht="20.100000000000001" customHeight="1" x14ac:dyDescent="0.15">
      <c r="A14" s="78" t="s">
        <v>44</v>
      </c>
      <c r="B14" s="26">
        <v>1136</v>
      </c>
      <c r="C14" s="26">
        <v>70</v>
      </c>
      <c r="D14" s="26">
        <v>2532</v>
      </c>
      <c r="E14" s="26">
        <v>2541</v>
      </c>
      <c r="F14" s="143">
        <f t="shared" si="0"/>
        <v>100.35545023696682</v>
      </c>
      <c r="G14" s="144">
        <f t="shared" si="1"/>
        <v>123.67957746478875</v>
      </c>
      <c r="H14" s="147"/>
    </row>
    <row r="15" spans="1:8" ht="20.100000000000001" customHeight="1" x14ac:dyDescent="0.15">
      <c r="A15" s="78" t="s">
        <v>45</v>
      </c>
      <c r="B15" s="26">
        <v>9665</v>
      </c>
      <c r="C15" s="26">
        <v>7630</v>
      </c>
      <c r="D15" s="26">
        <v>13862</v>
      </c>
      <c r="E15" s="26">
        <v>15013</v>
      </c>
      <c r="F15" s="143">
        <f t="shared" si="0"/>
        <v>108.30327514067235</v>
      </c>
      <c r="G15" s="144">
        <f t="shared" si="1"/>
        <v>55.333678220382822</v>
      </c>
      <c r="H15" s="147"/>
    </row>
    <row r="16" spans="1:8" ht="20.100000000000001" customHeight="1" x14ac:dyDescent="0.15">
      <c r="A16" s="78" t="s">
        <v>46</v>
      </c>
      <c r="B16" s="26">
        <v>2310</v>
      </c>
      <c r="C16" s="26">
        <v>1545</v>
      </c>
      <c r="D16" s="26">
        <v>2752</v>
      </c>
      <c r="E16" s="26">
        <v>2487</v>
      </c>
      <c r="F16" s="143">
        <f t="shared" si="0"/>
        <v>90.370639534883722</v>
      </c>
      <c r="G16" s="144">
        <f t="shared" si="1"/>
        <v>7.6623376623376593</v>
      </c>
      <c r="H16" s="147"/>
    </row>
    <row r="17" spans="1:8" ht="20.100000000000001" customHeight="1" x14ac:dyDescent="0.15">
      <c r="A17" s="78" t="s">
        <v>47</v>
      </c>
      <c r="B17" s="26">
        <v>560</v>
      </c>
      <c r="C17" s="26">
        <v>335</v>
      </c>
      <c r="D17" s="26">
        <v>1034</v>
      </c>
      <c r="E17" s="26">
        <v>1035</v>
      </c>
      <c r="F17" s="143">
        <f t="shared" si="0"/>
        <v>100.09671179883945</v>
      </c>
      <c r="G17" s="144">
        <f t="shared" si="1"/>
        <v>84.821428571428584</v>
      </c>
      <c r="H17" s="147"/>
    </row>
    <row r="18" spans="1:8" ht="20.100000000000001" customHeight="1" x14ac:dyDescent="0.15">
      <c r="A18" s="78" t="s">
        <v>48</v>
      </c>
      <c r="B18" s="26">
        <v>135</v>
      </c>
      <c r="C18" s="26">
        <v>226</v>
      </c>
      <c r="D18" s="26">
        <v>210</v>
      </c>
      <c r="E18" s="26">
        <v>209</v>
      </c>
      <c r="F18" s="143">
        <f t="shared" si="0"/>
        <v>99.523809523809518</v>
      </c>
      <c r="G18" s="144">
        <f t="shared" si="1"/>
        <v>54.814814814814802</v>
      </c>
      <c r="H18" s="147"/>
    </row>
    <row r="19" spans="1:8" ht="20.100000000000001" customHeight="1" x14ac:dyDescent="0.15">
      <c r="A19" s="78" t="s">
        <v>49</v>
      </c>
      <c r="B19" s="26">
        <v>119</v>
      </c>
      <c r="C19" s="26"/>
      <c r="D19" s="26">
        <v>113</v>
      </c>
      <c r="E19" s="26">
        <v>113</v>
      </c>
      <c r="F19" s="143">
        <f t="shared" si="0"/>
        <v>100</v>
      </c>
      <c r="G19" s="144">
        <f t="shared" si="1"/>
        <v>-5.0420168067226934</v>
      </c>
      <c r="H19" s="147"/>
    </row>
    <row r="20" spans="1:8" ht="20.100000000000001" customHeight="1" x14ac:dyDescent="0.15">
      <c r="A20" s="78" t="s">
        <v>50</v>
      </c>
      <c r="B20" s="26">
        <v>141</v>
      </c>
      <c r="C20" s="26">
        <v>141</v>
      </c>
      <c r="D20" s="26">
        <v>141</v>
      </c>
      <c r="E20" s="26">
        <v>141</v>
      </c>
      <c r="F20" s="143">
        <f t="shared" si="0"/>
        <v>100</v>
      </c>
      <c r="G20" s="144">
        <f t="shared" si="1"/>
        <v>0</v>
      </c>
      <c r="H20" s="147"/>
    </row>
    <row r="21" spans="1:8" ht="20.100000000000001" customHeight="1" x14ac:dyDescent="0.15">
      <c r="A21" s="148" t="s">
        <v>51</v>
      </c>
      <c r="B21" s="26">
        <v>455</v>
      </c>
      <c r="C21" s="26">
        <v>443</v>
      </c>
      <c r="D21" s="26">
        <v>823</v>
      </c>
      <c r="E21" s="26">
        <v>761</v>
      </c>
      <c r="F21" s="143">
        <f t="shared" si="0"/>
        <v>92.466585662211415</v>
      </c>
      <c r="G21" s="144">
        <f t="shared" si="1"/>
        <v>67.252747252747255</v>
      </c>
      <c r="H21" s="147"/>
    </row>
    <row r="22" spans="1:8" ht="20.100000000000001" customHeight="1" x14ac:dyDescent="0.15">
      <c r="A22" s="78" t="s">
        <v>52</v>
      </c>
      <c r="B22" s="26">
        <v>27032</v>
      </c>
      <c r="C22" s="26">
        <v>3976</v>
      </c>
      <c r="D22" s="26">
        <v>26172</v>
      </c>
      <c r="E22" s="26">
        <v>31127</v>
      </c>
      <c r="F22" s="143">
        <f t="shared" si="0"/>
        <v>118.9324468898059</v>
      </c>
      <c r="G22" s="144">
        <f t="shared" si="1"/>
        <v>15.148712636874805</v>
      </c>
      <c r="H22" s="147"/>
    </row>
    <row r="23" spans="1:8" ht="20.100000000000001" customHeight="1" x14ac:dyDescent="0.15">
      <c r="A23" s="78" t="s">
        <v>53</v>
      </c>
      <c r="B23" s="26"/>
      <c r="C23" s="26"/>
      <c r="D23" s="26">
        <v>489</v>
      </c>
      <c r="E23" s="26">
        <v>489</v>
      </c>
      <c r="F23" s="143">
        <f t="shared" si="0"/>
        <v>100</v>
      </c>
      <c r="G23" s="144"/>
      <c r="H23" s="147"/>
    </row>
    <row r="24" spans="1:8" ht="20.100000000000001" customHeight="1" x14ac:dyDescent="0.15">
      <c r="A24" s="148" t="s">
        <v>54</v>
      </c>
      <c r="B24" s="26">
        <v>182</v>
      </c>
      <c r="C24" s="26">
        <v>158</v>
      </c>
      <c r="D24" s="26">
        <v>219</v>
      </c>
      <c r="E24" s="26">
        <v>218</v>
      </c>
      <c r="F24" s="143">
        <f t="shared" si="0"/>
        <v>99.543378995433784</v>
      </c>
      <c r="G24" s="144">
        <f t="shared" si="1"/>
        <v>19.780219780219777</v>
      </c>
      <c r="H24" s="147"/>
    </row>
    <row r="25" spans="1:8" ht="20.100000000000001" customHeight="1" x14ac:dyDescent="0.15">
      <c r="A25" s="148" t="s">
        <v>55</v>
      </c>
      <c r="B25" s="26">
        <v>7</v>
      </c>
      <c r="C25" s="26">
        <v>7185</v>
      </c>
      <c r="D25" s="26">
        <v>5740</v>
      </c>
      <c r="E25" s="26">
        <v>5740</v>
      </c>
      <c r="F25" s="143">
        <f t="shared" si="0"/>
        <v>100</v>
      </c>
      <c r="G25" s="144">
        <f t="shared" si="1"/>
        <v>81900</v>
      </c>
    </row>
    <row r="26" spans="1:8" ht="20.100000000000001" customHeight="1" x14ac:dyDescent="0.15">
      <c r="A26" s="148" t="s">
        <v>56</v>
      </c>
      <c r="B26" s="26">
        <v>1119</v>
      </c>
      <c r="C26" s="26">
        <v>1357</v>
      </c>
      <c r="D26" s="26">
        <v>1251</v>
      </c>
      <c r="E26" s="26">
        <v>1251</v>
      </c>
      <c r="F26" s="143">
        <f t="shared" si="0"/>
        <v>100</v>
      </c>
      <c r="G26" s="144">
        <f t="shared" si="1"/>
        <v>11.796246648793574</v>
      </c>
    </row>
  </sheetData>
  <mergeCells count="1">
    <mergeCell ref="A2:G2"/>
  </mergeCells>
  <phoneticPr fontId="15" type="noConversion"/>
  <printOptions horizontalCentered="1"/>
  <pageMargins left="0.70833333333333304" right="0.70833333333333304" top="0.75138888888888899" bottom="0.75138888888888899" header="0.29861111111111099" footer="0.29861111111111099"/>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9"/>
  <sheetViews>
    <sheetView showGridLines="0" view="pageBreakPreview" zoomScaleNormal="100" zoomScaleSheetLayoutView="100" workbookViewId="0">
      <selection activeCell="K11" sqref="K11"/>
    </sheetView>
  </sheetViews>
  <sheetFormatPr defaultColWidth="9" defaultRowHeight="36" customHeight="1" x14ac:dyDescent="0.15"/>
  <cols>
    <col min="1" max="1" width="31.5" style="17" customWidth="1"/>
    <col min="2" max="2" width="11.125" style="124" customWidth="1"/>
    <col min="3" max="4" width="11.125" style="89" customWidth="1"/>
    <col min="5" max="6" width="11.125" style="17" customWidth="1"/>
    <col min="7" max="16384" width="9" style="17"/>
  </cols>
  <sheetData>
    <row r="1" spans="1:7" s="222" customFormat="1" ht="18" customHeight="1" x14ac:dyDescent="0.15">
      <c r="A1" s="229" t="s">
        <v>1649</v>
      </c>
      <c r="B1" s="230"/>
      <c r="C1" s="230"/>
      <c r="D1" s="230"/>
    </row>
    <row r="2" spans="1:7" ht="36" customHeight="1" x14ac:dyDescent="0.15">
      <c r="A2" s="244" t="s">
        <v>1650</v>
      </c>
      <c r="B2" s="245"/>
      <c r="C2" s="245"/>
      <c r="D2" s="245"/>
      <c r="E2" s="245"/>
      <c r="F2" s="245"/>
      <c r="G2" s="113"/>
    </row>
    <row r="3" spans="1:7" ht="15" customHeight="1" x14ac:dyDescent="0.15">
      <c r="E3" s="19"/>
      <c r="F3" s="20" t="s">
        <v>0</v>
      </c>
    </row>
    <row r="4" spans="1:7" s="16" customFormat="1" ht="36" customHeight="1" x14ac:dyDescent="0.15">
      <c r="A4" s="21" t="s">
        <v>57</v>
      </c>
      <c r="B4" s="125" t="s">
        <v>2</v>
      </c>
      <c r="C4" s="125" t="s">
        <v>33</v>
      </c>
      <c r="D4" s="125" t="s">
        <v>4</v>
      </c>
      <c r="E4" s="38" t="s">
        <v>34</v>
      </c>
      <c r="F4" s="38" t="s">
        <v>6</v>
      </c>
    </row>
    <row r="5" spans="1:7" s="16" customFormat="1" ht="36" customHeight="1" x14ac:dyDescent="0.15">
      <c r="A5" s="104" t="s">
        <v>58</v>
      </c>
      <c r="B5" s="125">
        <f>SUM(B6:B9)</f>
        <v>34456</v>
      </c>
      <c r="C5" s="125">
        <f>SUM(C6:C9)</f>
        <v>144128</v>
      </c>
      <c r="D5" s="125">
        <f>SUM(D6:D9)</f>
        <v>146042</v>
      </c>
      <c r="E5" s="106">
        <f>D5/C5*100</f>
        <v>101.32798623445827</v>
      </c>
      <c r="F5" s="106">
        <f>(D5-B5)/B5*100</f>
        <v>323.850708149524</v>
      </c>
    </row>
    <row r="6" spans="1:7" s="16" customFormat="1" ht="36" customHeight="1" x14ac:dyDescent="0.15">
      <c r="A6" s="25" t="s">
        <v>59</v>
      </c>
      <c r="B6" s="126"/>
      <c r="C6" s="127"/>
      <c r="D6" s="127"/>
      <c r="E6" s="121"/>
      <c r="F6" s="121"/>
    </row>
    <row r="7" spans="1:7" s="16" customFormat="1" ht="36" customHeight="1" x14ac:dyDescent="0.15">
      <c r="A7" s="30" t="s">
        <v>60</v>
      </c>
      <c r="B7" s="128"/>
      <c r="C7" s="127"/>
      <c r="D7" s="127"/>
      <c r="E7" s="121"/>
      <c r="F7" s="121"/>
    </row>
    <row r="8" spans="1:7" s="16" customFormat="1" ht="36" customHeight="1" x14ac:dyDescent="0.15">
      <c r="A8" s="30" t="s">
        <v>61</v>
      </c>
      <c r="B8" s="129">
        <v>34306</v>
      </c>
      <c r="C8" s="130">
        <v>144085</v>
      </c>
      <c r="D8" s="130">
        <v>145999</v>
      </c>
      <c r="E8" s="121">
        <f t="shared" ref="E8:E9" si="0">D8/C8*100</f>
        <v>101.32838255196586</v>
      </c>
      <c r="F8" s="121">
        <f t="shared" ref="F8:F9" si="1">(D8-B8)/B8*100</f>
        <v>325.57861598554189</v>
      </c>
    </row>
    <row r="9" spans="1:7" s="16" customFormat="1" ht="36" customHeight="1" x14ac:dyDescent="0.15">
      <c r="A9" s="30" t="s">
        <v>62</v>
      </c>
      <c r="B9" s="129">
        <v>150</v>
      </c>
      <c r="C9" s="130">
        <v>43</v>
      </c>
      <c r="D9" s="130">
        <v>43</v>
      </c>
      <c r="E9" s="121">
        <f t="shared" si="0"/>
        <v>100</v>
      </c>
      <c r="F9" s="121">
        <f t="shared" si="1"/>
        <v>-71.333333333333343</v>
      </c>
    </row>
    <row r="10" spans="1:7" s="16" customFormat="1" ht="36" customHeight="1" x14ac:dyDescent="0.15">
      <c r="A10" s="246"/>
      <c r="B10" s="247"/>
      <c r="C10" s="247"/>
      <c r="D10" s="247"/>
      <c r="E10" s="247"/>
    </row>
    <row r="11" spans="1:7" s="16" customFormat="1" ht="36" customHeight="1" x14ac:dyDescent="0.15">
      <c r="B11" s="131"/>
      <c r="C11" s="132"/>
      <c r="D11" s="132"/>
    </row>
    <row r="12" spans="1:7" s="16" customFormat="1" ht="36" customHeight="1" x14ac:dyDescent="0.15">
      <c r="B12" s="131"/>
      <c r="C12" s="132"/>
      <c r="D12" s="132"/>
    </row>
    <row r="13" spans="1:7" s="16" customFormat="1" ht="36" customHeight="1" x14ac:dyDescent="0.15">
      <c r="B13" s="131"/>
      <c r="C13" s="132"/>
      <c r="D13" s="132"/>
    </row>
    <row r="14" spans="1:7" s="16" customFormat="1" ht="36" customHeight="1" x14ac:dyDescent="0.15">
      <c r="B14" s="131"/>
      <c r="C14" s="132"/>
      <c r="D14" s="132"/>
    </row>
    <row r="15" spans="1:7" s="16" customFormat="1" ht="36" customHeight="1" x14ac:dyDescent="0.15">
      <c r="B15" s="131"/>
      <c r="C15" s="132"/>
      <c r="D15" s="132"/>
    </row>
    <row r="16" spans="1:7" s="16" customFormat="1" ht="36" customHeight="1" x14ac:dyDescent="0.15">
      <c r="B16" s="131"/>
      <c r="C16" s="132"/>
      <c r="D16" s="132"/>
    </row>
    <row r="17" spans="2:4" s="16" customFormat="1" ht="36" customHeight="1" x14ac:dyDescent="0.15">
      <c r="B17" s="131"/>
      <c r="C17" s="132"/>
      <c r="D17" s="132"/>
    </row>
    <row r="18" spans="2:4" s="16" customFormat="1" ht="36" customHeight="1" x14ac:dyDescent="0.15">
      <c r="B18" s="131"/>
      <c r="C18" s="132"/>
      <c r="D18" s="132"/>
    </row>
    <row r="19" spans="2:4" s="16" customFormat="1" ht="36" customHeight="1" x14ac:dyDescent="0.15">
      <c r="B19" s="131"/>
      <c r="C19" s="132"/>
      <c r="D19" s="132"/>
    </row>
    <row r="20" spans="2:4" s="16" customFormat="1" ht="36" customHeight="1" x14ac:dyDescent="0.15">
      <c r="B20" s="131"/>
      <c r="C20" s="132"/>
      <c r="D20" s="132"/>
    </row>
    <row r="21" spans="2:4" s="16" customFormat="1" ht="36" customHeight="1" x14ac:dyDescent="0.15">
      <c r="B21" s="131"/>
      <c r="C21" s="132"/>
      <c r="D21" s="132"/>
    </row>
    <row r="22" spans="2:4" s="16" customFormat="1" ht="36" customHeight="1" x14ac:dyDescent="0.15">
      <c r="B22" s="131"/>
      <c r="C22" s="132"/>
      <c r="D22" s="132"/>
    </row>
    <row r="23" spans="2:4" s="16" customFormat="1" ht="36" customHeight="1" x14ac:dyDescent="0.15">
      <c r="B23" s="131"/>
      <c r="C23" s="132"/>
      <c r="D23" s="132"/>
    </row>
    <row r="24" spans="2:4" s="16" customFormat="1" ht="36" customHeight="1" x14ac:dyDescent="0.15">
      <c r="B24" s="131"/>
      <c r="C24" s="132"/>
      <c r="D24" s="132"/>
    </row>
    <row r="25" spans="2:4" s="16" customFormat="1" ht="36" customHeight="1" x14ac:dyDescent="0.15">
      <c r="B25" s="131"/>
      <c r="C25" s="132"/>
      <c r="D25" s="132"/>
    </row>
    <row r="26" spans="2:4" s="16" customFormat="1" ht="36" customHeight="1" x14ac:dyDescent="0.15">
      <c r="B26" s="131"/>
      <c r="C26" s="132"/>
      <c r="D26" s="132"/>
    </row>
    <row r="27" spans="2:4" s="16" customFormat="1" ht="36" customHeight="1" x14ac:dyDescent="0.15">
      <c r="B27" s="131"/>
      <c r="C27" s="132"/>
      <c r="D27" s="132"/>
    </row>
    <row r="28" spans="2:4" s="16" customFormat="1" ht="36" customHeight="1" x14ac:dyDescent="0.15">
      <c r="B28" s="131"/>
      <c r="C28" s="132"/>
      <c r="D28" s="132"/>
    </row>
    <row r="29" spans="2:4" s="16" customFormat="1" ht="36" customHeight="1" x14ac:dyDescent="0.15">
      <c r="B29" s="131"/>
      <c r="C29" s="132"/>
      <c r="D29" s="132"/>
    </row>
    <row r="30" spans="2:4" s="16" customFormat="1" ht="36" customHeight="1" x14ac:dyDescent="0.15">
      <c r="B30" s="131"/>
      <c r="C30" s="132"/>
      <c r="D30" s="132"/>
    </row>
    <row r="31" spans="2:4" s="16" customFormat="1" ht="36" customHeight="1" x14ac:dyDescent="0.15">
      <c r="B31" s="131"/>
      <c r="C31" s="132"/>
      <c r="D31" s="132"/>
    </row>
    <row r="32" spans="2:4" s="16" customFormat="1" ht="36" customHeight="1" x14ac:dyDescent="0.15">
      <c r="B32" s="131"/>
      <c r="C32" s="132"/>
      <c r="D32" s="132"/>
    </row>
    <row r="33" spans="2:4" s="16" customFormat="1" ht="36" customHeight="1" x14ac:dyDescent="0.15">
      <c r="B33" s="131"/>
      <c r="C33" s="132"/>
      <c r="D33" s="132"/>
    </row>
    <row r="34" spans="2:4" s="16" customFormat="1" ht="36" customHeight="1" x14ac:dyDescent="0.15">
      <c r="B34" s="131"/>
      <c r="C34" s="132"/>
      <c r="D34" s="132"/>
    </row>
    <row r="35" spans="2:4" s="16" customFormat="1" ht="36" customHeight="1" x14ac:dyDescent="0.15">
      <c r="B35" s="131"/>
      <c r="C35" s="132"/>
      <c r="D35" s="132"/>
    </row>
    <row r="36" spans="2:4" s="16" customFormat="1" ht="36" customHeight="1" x14ac:dyDescent="0.15">
      <c r="B36" s="131"/>
      <c r="C36" s="132"/>
      <c r="D36" s="132"/>
    </row>
    <row r="37" spans="2:4" s="16" customFormat="1" ht="36" customHeight="1" x14ac:dyDescent="0.15">
      <c r="B37" s="131"/>
      <c r="C37" s="132"/>
      <c r="D37" s="132"/>
    </row>
    <row r="38" spans="2:4" s="16" customFormat="1" ht="36" customHeight="1" x14ac:dyDescent="0.15">
      <c r="B38" s="131"/>
      <c r="C38" s="132"/>
      <c r="D38" s="132"/>
    </row>
    <row r="39" spans="2:4" s="16" customFormat="1" ht="36" customHeight="1" x14ac:dyDescent="0.15">
      <c r="B39" s="131"/>
      <c r="C39" s="132"/>
      <c r="D39" s="132"/>
    </row>
    <row r="40" spans="2:4" s="16" customFormat="1" ht="36" customHeight="1" x14ac:dyDescent="0.15">
      <c r="B40" s="131"/>
      <c r="C40" s="132"/>
      <c r="D40" s="132"/>
    </row>
    <row r="41" spans="2:4" s="16" customFormat="1" ht="36" customHeight="1" x14ac:dyDescent="0.15">
      <c r="B41" s="131"/>
      <c r="C41" s="132"/>
      <c r="D41" s="132"/>
    </row>
    <row r="42" spans="2:4" s="16" customFormat="1" ht="36" customHeight="1" x14ac:dyDescent="0.15">
      <c r="B42" s="131"/>
      <c r="C42" s="132"/>
      <c r="D42" s="132"/>
    </row>
    <row r="43" spans="2:4" s="16" customFormat="1" ht="36" customHeight="1" x14ac:dyDescent="0.15">
      <c r="B43" s="131"/>
      <c r="C43" s="132"/>
      <c r="D43" s="132"/>
    </row>
    <row r="44" spans="2:4" s="16" customFormat="1" ht="36" customHeight="1" x14ac:dyDescent="0.15">
      <c r="B44" s="131"/>
      <c r="C44" s="132"/>
      <c r="D44" s="132"/>
    </row>
    <row r="45" spans="2:4" s="16" customFormat="1" ht="36" customHeight="1" x14ac:dyDescent="0.15">
      <c r="B45" s="131"/>
      <c r="C45" s="132"/>
      <c r="D45" s="132"/>
    </row>
    <row r="46" spans="2:4" s="16" customFormat="1" ht="36" customHeight="1" x14ac:dyDescent="0.15">
      <c r="B46" s="131"/>
      <c r="C46" s="132"/>
      <c r="D46" s="132"/>
    </row>
    <row r="47" spans="2:4" s="16" customFormat="1" ht="36" customHeight="1" x14ac:dyDescent="0.15">
      <c r="B47" s="131"/>
      <c r="C47" s="132"/>
      <c r="D47" s="132"/>
    </row>
    <row r="48" spans="2:4" s="16" customFormat="1" ht="36" customHeight="1" x14ac:dyDescent="0.15">
      <c r="B48" s="131"/>
      <c r="C48" s="132"/>
      <c r="D48" s="132"/>
    </row>
    <row r="49" spans="2:4" s="16" customFormat="1" ht="36" customHeight="1" x14ac:dyDescent="0.15">
      <c r="B49" s="131"/>
      <c r="C49" s="132"/>
      <c r="D49" s="132"/>
    </row>
    <row r="50" spans="2:4" s="16" customFormat="1" ht="36" customHeight="1" x14ac:dyDescent="0.15">
      <c r="B50" s="131"/>
      <c r="C50" s="132"/>
      <c r="D50" s="132"/>
    </row>
    <row r="51" spans="2:4" s="16" customFormat="1" ht="36" customHeight="1" x14ac:dyDescent="0.15">
      <c r="B51" s="131"/>
      <c r="C51" s="132"/>
      <c r="D51" s="132"/>
    </row>
    <row r="52" spans="2:4" s="16" customFormat="1" ht="36" customHeight="1" x14ac:dyDescent="0.15">
      <c r="B52" s="131"/>
      <c r="C52" s="132"/>
      <c r="D52" s="132"/>
    </row>
    <row r="53" spans="2:4" s="16" customFormat="1" ht="36" customHeight="1" x14ac:dyDescent="0.15">
      <c r="B53" s="131"/>
      <c r="C53" s="132"/>
      <c r="D53" s="132"/>
    </row>
    <row r="54" spans="2:4" s="16" customFormat="1" ht="36" customHeight="1" x14ac:dyDescent="0.15">
      <c r="B54" s="131"/>
      <c r="C54" s="132"/>
      <c r="D54" s="132"/>
    </row>
    <row r="55" spans="2:4" s="16" customFormat="1" ht="36" customHeight="1" x14ac:dyDescent="0.15">
      <c r="B55" s="131"/>
      <c r="C55" s="132"/>
      <c r="D55" s="132"/>
    </row>
    <row r="56" spans="2:4" s="16" customFormat="1" ht="36" customHeight="1" x14ac:dyDescent="0.15">
      <c r="B56" s="131"/>
      <c r="C56" s="132"/>
      <c r="D56" s="132"/>
    </row>
    <row r="57" spans="2:4" s="16" customFormat="1" ht="36" customHeight="1" x14ac:dyDescent="0.15">
      <c r="B57" s="131"/>
      <c r="C57" s="132"/>
      <c r="D57" s="132"/>
    </row>
    <row r="58" spans="2:4" s="16" customFormat="1" ht="36" customHeight="1" x14ac:dyDescent="0.15">
      <c r="B58" s="131"/>
      <c r="C58" s="132"/>
      <c r="D58" s="132"/>
    </row>
    <row r="59" spans="2:4" s="16" customFormat="1" ht="36" customHeight="1" x14ac:dyDescent="0.15">
      <c r="B59" s="131"/>
      <c r="C59" s="132"/>
      <c r="D59" s="132"/>
    </row>
  </sheetData>
  <mergeCells count="2">
    <mergeCell ref="A2:F2"/>
    <mergeCell ref="A10:E10"/>
  </mergeCells>
  <phoneticPr fontId="15" type="noConversion"/>
  <printOptions horizontalCentered="1"/>
  <pageMargins left="0.70833333333333304" right="0.70833333333333304" top="0.75138888888888899" bottom="0.75138888888888899" header="0.29861111111111099" footer="0.29861111111111099"/>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3"/>
  <sheetViews>
    <sheetView showGridLines="0" showZeros="0" view="pageBreakPreview" zoomScaleNormal="100" zoomScaleSheetLayoutView="100" workbookViewId="0">
      <selection sqref="A1:XFD1"/>
    </sheetView>
  </sheetViews>
  <sheetFormatPr defaultColWidth="9" defaultRowHeight="36" customHeight="1" x14ac:dyDescent="0.15"/>
  <cols>
    <col min="1" max="1" width="23.875" style="17" customWidth="1"/>
    <col min="2" max="3" width="9.875" style="37" customWidth="1"/>
    <col min="4" max="5" width="9.875" style="18" customWidth="1"/>
    <col min="6" max="6" width="9.875" style="19" customWidth="1"/>
    <col min="7" max="7" width="9.875" style="17" customWidth="1"/>
    <col min="8" max="16384" width="9" style="17"/>
  </cols>
  <sheetData>
    <row r="1" spans="1:7" s="222" customFormat="1" ht="18" customHeight="1" x14ac:dyDescent="0.15">
      <c r="A1" s="229" t="s">
        <v>1651</v>
      </c>
      <c r="B1" s="231"/>
      <c r="C1" s="231"/>
      <c r="D1" s="231"/>
      <c r="E1" s="231"/>
    </row>
    <row r="2" spans="1:7" ht="36" customHeight="1" x14ac:dyDescent="0.15">
      <c r="A2" s="248" t="s">
        <v>1652</v>
      </c>
      <c r="B2" s="249"/>
      <c r="C2" s="249"/>
      <c r="D2" s="249"/>
      <c r="E2" s="249"/>
      <c r="F2" s="249"/>
      <c r="G2" s="249"/>
    </row>
    <row r="3" spans="1:7" ht="15" customHeight="1" x14ac:dyDescent="0.15">
      <c r="G3" s="20" t="s">
        <v>0</v>
      </c>
    </row>
    <row r="4" spans="1:7" s="16" customFormat="1" ht="36" customHeight="1" x14ac:dyDescent="0.15">
      <c r="A4" s="21" t="s">
        <v>57</v>
      </c>
      <c r="B4" s="119" t="s">
        <v>2</v>
      </c>
      <c r="C4" s="119" t="s">
        <v>3</v>
      </c>
      <c r="D4" s="119" t="s">
        <v>33</v>
      </c>
      <c r="E4" s="119" t="s">
        <v>4</v>
      </c>
      <c r="F4" s="38" t="s">
        <v>34</v>
      </c>
      <c r="G4" s="38" t="s">
        <v>6</v>
      </c>
    </row>
    <row r="5" spans="1:7" s="16" customFormat="1" ht="36" customHeight="1" x14ac:dyDescent="0.15">
      <c r="A5" s="104" t="s">
        <v>63</v>
      </c>
      <c r="B5" s="119">
        <f>SUM(B6:B14)</f>
        <v>70941</v>
      </c>
      <c r="C5" s="119">
        <f>SUM(C6:C14)</f>
        <v>131905</v>
      </c>
      <c r="D5" s="119">
        <f t="shared" ref="D5:E5" si="0">SUM(D6:D14)</f>
        <v>109102</v>
      </c>
      <c r="E5" s="119">
        <f t="shared" si="0"/>
        <v>143320</v>
      </c>
      <c r="F5" s="106">
        <f>E5/D5*100</f>
        <v>131.36331139667467</v>
      </c>
      <c r="G5" s="106">
        <f>(E5-B5)/B5*100</f>
        <v>102.02703655150054</v>
      </c>
    </row>
    <row r="6" spans="1:7" s="16" customFormat="1" ht="36" customHeight="1" x14ac:dyDescent="0.15">
      <c r="A6" s="25" t="s">
        <v>64</v>
      </c>
      <c r="B6" s="120"/>
      <c r="C6" s="120"/>
      <c r="D6" s="81"/>
      <c r="E6" s="26">
        <v>0</v>
      </c>
      <c r="F6" s="121"/>
      <c r="G6" s="121"/>
    </row>
    <row r="7" spans="1:7" s="16" customFormat="1" ht="36" customHeight="1" x14ac:dyDescent="0.15">
      <c r="A7" s="107" t="s">
        <v>65</v>
      </c>
      <c r="B7" s="40">
        <v>30</v>
      </c>
      <c r="C7" s="40"/>
      <c r="D7" s="33">
        <v>25</v>
      </c>
      <c r="E7" s="122">
        <v>25</v>
      </c>
      <c r="F7" s="121">
        <f t="shared" ref="F7:F14" si="1">E7/D7*100</f>
        <v>100</v>
      </c>
      <c r="G7" s="121">
        <f t="shared" ref="G7:G13" si="2">(E7-B7)/B7*100</f>
        <v>-16.666666666666664</v>
      </c>
    </row>
    <row r="8" spans="1:7" s="16" customFormat="1" ht="36" customHeight="1" x14ac:dyDescent="0.15">
      <c r="A8" s="25" t="s">
        <v>66</v>
      </c>
      <c r="B8" s="122">
        <v>2</v>
      </c>
      <c r="C8" s="122">
        <v>6</v>
      </c>
      <c r="D8" s="122">
        <v>6</v>
      </c>
      <c r="E8" s="122">
        <v>6</v>
      </c>
      <c r="F8" s="121">
        <f t="shared" si="1"/>
        <v>100</v>
      </c>
      <c r="G8" s="121">
        <f t="shared" si="2"/>
        <v>200</v>
      </c>
    </row>
    <row r="9" spans="1:7" s="16" customFormat="1" ht="36" customHeight="1" x14ac:dyDescent="0.15">
      <c r="A9" s="25" t="s">
        <v>67</v>
      </c>
      <c r="B9" s="122">
        <v>67428</v>
      </c>
      <c r="C9" s="122">
        <v>126821</v>
      </c>
      <c r="D9" s="122">
        <v>93093</v>
      </c>
      <c r="E9" s="122">
        <v>127611</v>
      </c>
      <c r="F9" s="121">
        <f t="shared" si="1"/>
        <v>137.07904998227579</v>
      </c>
      <c r="G9" s="121">
        <f t="shared" si="2"/>
        <v>89.25520555258943</v>
      </c>
    </row>
    <row r="10" spans="1:7" s="16" customFormat="1" ht="36" customHeight="1" x14ac:dyDescent="0.15">
      <c r="A10" s="25" t="s">
        <v>68</v>
      </c>
      <c r="B10" s="122">
        <v>139</v>
      </c>
      <c r="C10" s="122"/>
      <c r="D10" s="33"/>
      <c r="E10" s="122">
        <v>0</v>
      </c>
      <c r="F10" s="121"/>
      <c r="G10" s="121">
        <f t="shared" si="2"/>
        <v>-100</v>
      </c>
    </row>
    <row r="11" spans="1:7" s="16" customFormat="1" ht="36" customHeight="1" x14ac:dyDescent="0.15">
      <c r="A11" s="25" t="s">
        <v>69</v>
      </c>
      <c r="B11" s="122">
        <v>0</v>
      </c>
      <c r="C11" s="122"/>
      <c r="D11" s="33"/>
      <c r="E11" s="122">
        <v>0</v>
      </c>
      <c r="F11" s="121"/>
      <c r="G11" s="121"/>
    </row>
    <row r="12" spans="1:7" s="16" customFormat="1" ht="36" customHeight="1" x14ac:dyDescent="0.15">
      <c r="A12" s="29" t="s">
        <v>70</v>
      </c>
      <c r="B12" s="122">
        <v>773</v>
      </c>
      <c r="C12" s="122"/>
      <c r="D12" s="33">
        <v>7871</v>
      </c>
      <c r="E12" s="122">
        <v>7571</v>
      </c>
      <c r="F12" s="121">
        <f t="shared" si="1"/>
        <v>96.188540210900769</v>
      </c>
      <c r="G12" s="121">
        <f t="shared" si="2"/>
        <v>879.43078913324712</v>
      </c>
    </row>
    <row r="13" spans="1:7" s="16" customFormat="1" ht="36" customHeight="1" x14ac:dyDescent="0.15">
      <c r="A13" s="29" t="s">
        <v>71</v>
      </c>
      <c r="B13" s="33">
        <v>2569</v>
      </c>
      <c r="C13" s="33">
        <v>5078</v>
      </c>
      <c r="D13" s="33">
        <v>4007</v>
      </c>
      <c r="E13" s="33">
        <v>4007</v>
      </c>
      <c r="F13" s="121">
        <f t="shared" si="1"/>
        <v>100</v>
      </c>
      <c r="G13" s="121">
        <f t="shared" si="2"/>
        <v>55.975087582717009</v>
      </c>
    </row>
    <row r="14" spans="1:7" s="16" customFormat="1" ht="36" customHeight="1" x14ac:dyDescent="0.15">
      <c r="A14" s="29" t="s">
        <v>72</v>
      </c>
      <c r="B14" s="33"/>
      <c r="C14" s="33"/>
      <c r="D14" s="33">
        <v>4100</v>
      </c>
      <c r="E14" s="33">
        <v>4100</v>
      </c>
      <c r="F14" s="121">
        <f t="shared" si="1"/>
        <v>100</v>
      </c>
      <c r="G14" s="121"/>
    </row>
    <row r="15" spans="1:7" s="16" customFormat="1" ht="36" customHeight="1" x14ac:dyDescent="0.15">
      <c r="B15" s="42"/>
      <c r="C15" s="42"/>
      <c r="D15" s="123"/>
      <c r="E15" s="123"/>
      <c r="F15" s="111"/>
    </row>
    <row r="16" spans="1:7" s="16" customFormat="1" ht="36" customHeight="1" x14ac:dyDescent="0.15">
      <c r="B16" s="42"/>
      <c r="C16" s="42"/>
      <c r="D16" s="123"/>
      <c r="E16" s="123"/>
      <c r="F16" s="111"/>
    </row>
    <row r="17" spans="2:6" s="16" customFormat="1" ht="36" customHeight="1" x14ac:dyDescent="0.15">
      <c r="B17" s="42"/>
      <c r="C17" s="42"/>
      <c r="D17" s="123"/>
      <c r="E17" s="123"/>
      <c r="F17" s="111"/>
    </row>
    <row r="18" spans="2:6" s="16" customFormat="1" ht="36" customHeight="1" x14ac:dyDescent="0.15">
      <c r="B18" s="42"/>
      <c r="C18" s="42"/>
      <c r="D18" s="123"/>
      <c r="E18" s="123"/>
      <c r="F18" s="111"/>
    </row>
    <row r="19" spans="2:6" s="16" customFormat="1" ht="36" customHeight="1" x14ac:dyDescent="0.15">
      <c r="B19" s="42"/>
      <c r="C19" s="42"/>
      <c r="D19" s="123"/>
      <c r="E19" s="123"/>
      <c r="F19" s="111"/>
    </row>
    <row r="20" spans="2:6" s="16" customFormat="1" ht="36" customHeight="1" x14ac:dyDescent="0.15">
      <c r="B20" s="42"/>
      <c r="C20" s="42"/>
      <c r="D20" s="123"/>
      <c r="E20" s="123"/>
      <c r="F20" s="111"/>
    </row>
    <row r="21" spans="2:6" s="16" customFormat="1" ht="36" customHeight="1" x14ac:dyDescent="0.15">
      <c r="B21" s="42"/>
      <c r="C21" s="42"/>
      <c r="D21" s="123"/>
      <c r="E21" s="123"/>
      <c r="F21" s="111"/>
    </row>
    <row r="22" spans="2:6" s="16" customFormat="1" ht="36" customHeight="1" x14ac:dyDescent="0.15">
      <c r="B22" s="42"/>
      <c r="C22" s="42"/>
      <c r="D22" s="123"/>
      <c r="E22" s="123"/>
      <c r="F22" s="111"/>
    </row>
    <row r="23" spans="2:6" s="16" customFormat="1" ht="36" customHeight="1" x14ac:dyDescent="0.15">
      <c r="B23" s="42"/>
      <c r="C23" s="42"/>
      <c r="D23" s="123"/>
      <c r="E23" s="123"/>
      <c r="F23" s="111"/>
    </row>
    <row r="24" spans="2:6" s="16" customFormat="1" ht="36" customHeight="1" x14ac:dyDescent="0.15">
      <c r="B24" s="42"/>
      <c r="C24" s="42"/>
      <c r="D24" s="123"/>
      <c r="E24" s="123"/>
      <c r="F24" s="111"/>
    </row>
    <row r="25" spans="2:6" s="16" customFormat="1" ht="36" customHeight="1" x14ac:dyDescent="0.15">
      <c r="B25" s="42"/>
      <c r="C25" s="42"/>
      <c r="D25" s="123"/>
      <c r="E25" s="123"/>
      <c r="F25" s="111"/>
    </row>
    <row r="26" spans="2:6" s="16" customFormat="1" ht="36" customHeight="1" x14ac:dyDescent="0.15">
      <c r="B26" s="42"/>
      <c r="C26" s="42"/>
      <c r="D26" s="123"/>
      <c r="E26" s="123"/>
      <c r="F26" s="111"/>
    </row>
    <row r="27" spans="2:6" s="16" customFormat="1" ht="36" customHeight="1" x14ac:dyDescent="0.15">
      <c r="B27" s="42"/>
      <c r="C27" s="42"/>
      <c r="D27" s="123"/>
      <c r="E27" s="123"/>
      <c r="F27" s="111"/>
    </row>
    <row r="28" spans="2:6" s="16" customFormat="1" ht="36" customHeight="1" x14ac:dyDescent="0.15">
      <c r="B28" s="42"/>
      <c r="C28" s="42"/>
      <c r="D28" s="123"/>
      <c r="E28" s="123"/>
      <c r="F28" s="111"/>
    </row>
    <row r="29" spans="2:6" s="16" customFormat="1" ht="36" customHeight="1" x14ac:dyDescent="0.15">
      <c r="B29" s="42"/>
      <c r="C29" s="42"/>
      <c r="D29" s="123"/>
      <c r="E29" s="123"/>
      <c r="F29" s="111"/>
    </row>
    <row r="30" spans="2:6" s="16" customFormat="1" ht="36" customHeight="1" x14ac:dyDescent="0.15">
      <c r="B30" s="42"/>
      <c r="C30" s="42"/>
      <c r="D30" s="123"/>
      <c r="E30" s="123"/>
      <c r="F30" s="111"/>
    </row>
    <row r="31" spans="2:6" s="16" customFormat="1" ht="36" customHeight="1" x14ac:dyDescent="0.15">
      <c r="B31" s="42"/>
      <c r="C31" s="42"/>
      <c r="D31" s="123"/>
      <c r="E31" s="123"/>
      <c r="F31" s="111"/>
    </row>
    <row r="32" spans="2:6" s="16" customFormat="1" ht="36" customHeight="1" x14ac:dyDescent="0.15">
      <c r="B32" s="42"/>
      <c r="C32" s="42"/>
      <c r="D32" s="123"/>
      <c r="E32" s="123"/>
      <c r="F32" s="111"/>
    </row>
    <row r="33" spans="2:6" s="16" customFormat="1" ht="36" customHeight="1" x14ac:dyDescent="0.15">
      <c r="B33" s="42"/>
      <c r="C33" s="42"/>
      <c r="D33" s="123"/>
      <c r="E33" s="123"/>
      <c r="F33" s="111"/>
    </row>
    <row r="34" spans="2:6" s="16" customFormat="1" ht="36" customHeight="1" x14ac:dyDescent="0.15">
      <c r="B34" s="42"/>
      <c r="C34" s="42"/>
      <c r="D34" s="123"/>
      <c r="E34" s="123"/>
      <c r="F34" s="111"/>
    </row>
    <row r="35" spans="2:6" s="16" customFormat="1" ht="36" customHeight="1" x14ac:dyDescent="0.15">
      <c r="B35" s="42"/>
      <c r="C35" s="42"/>
      <c r="D35" s="123"/>
      <c r="E35" s="123"/>
      <c r="F35" s="111"/>
    </row>
    <row r="36" spans="2:6" s="16" customFormat="1" ht="36" customHeight="1" x14ac:dyDescent="0.15">
      <c r="B36" s="42"/>
      <c r="C36" s="42"/>
      <c r="D36" s="123"/>
      <c r="E36" s="123"/>
      <c r="F36" s="111"/>
    </row>
    <row r="37" spans="2:6" s="16" customFormat="1" ht="36" customHeight="1" x14ac:dyDescent="0.15">
      <c r="B37" s="42"/>
      <c r="C37" s="42"/>
      <c r="D37" s="123"/>
      <c r="E37" s="123"/>
      <c r="F37" s="111"/>
    </row>
    <row r="38" spans="2:6" s="16" customFormat="1" ht="36" customHeight="1" x14ac:dyDescent="0.15">
      <c r="B38" s="42"/>
      <c r="C38" s="42"/>
      <c r="D38" s="123"/>
      <c r="E38" s="123"/>
      <c r="F38" s="111"/>
    </row>
    <row r="39" spans="2:6" s="16" customFormat="1" ht="36" customHeight="1" x14ac:dyDescent="0.15">
      <c r="B39" s="42"/>
      <c r="C39" s="42"/>
      <c r="D39" s="123"/>
      <c r="E39" s="123"/>
      <c r="F39" s="111"/>
    </row>
    <row r="40" spans="2:6" s="16" customFormat="1" ht="36" customHeight="1" x14ac:dyDescent="0.15">
      <c r="B40" s="42"/>
      <c r="C40" s="42"/>
      <c r="D40" s="123"/>
      <c r="E40" s="123"/>
      <c r="F40" s="111"/>
    </row>
    <row r="41" spans="2:6" s="16" customFormat="1" ht="36" customHeight="1" x14ac:dyDescent="0.15">
      <c r="B41" s="42"/>
      <c r="C41" s="42"/>
      <c r="D41" s="123"/>
      <c r="E41" s="123"/>
      <c r="F41" s="111"/>
    </row>
    <row r="42" spans="2:6" s="16" customFormat="1" ht="36" customHeight="1" x14ac:dyDescent="0.15">
      <c r="B42" s="42"/>
      <c r="C42" s="42"/>
      <c r="D42" s="123"/>
      <c r="E42" s="123"/>
      <c r="F42" s="111"/>
    </row>
    <row r="43" spans="2:6" s="16" customFormat="1" ht="36" customHeight="1" x14ac:dyDescent="0.15">
      <c r="B43" s="42"/>
      <c r="C43" s="42"/>
      <c r="D43" s="123"/>
      <c r="E43" s="123"/>
      <c r="F43" s="111"/>
    </row>
    <row r="44" spans="2:6" s="16" customFormat="1" ht="36" customHeight="1" x14ac:dyDescent="0.15">
      <c r="B44" s="42"/>
      <c r="C44" s="42"/>
      <c r="D44" s="123"/>
      <c r="E44" s="123"/>
      <c r="F44" s="111"/>
    </row>
    <row r="45" spans="2:6" s="16" customFormat="1" ht="36" customHeight="1" x14ac:dyDescent="0.15">
      <c r="B45" s="42"/>
      <c r="C45" s="42"/>
      <c r="D45" s="123"/>
      <c r="E45" s="123"/>
      <c r="F45" s="111"/>
    </row>
    <row r="46" spans="2:6" s="16" customFormat="1" ht="36" customHeight="1" x14ac:dyDescent="0.15">
      <c r="B46" s="42"/>
      <c r="C46" s="42"/>
      <c r="D46" s="123"/>
      <c r="E46" s="123"/>
      <c r="F46" s="111"/>
    </row>
    <row r="47" spans="2:6" s="16" customFormat="1" ht="36" customHeight="1" x14ac:dyDescent="0.15">
      <c r="B47" s="42"/>
      <c r="C47" s="42"/>
      <c r="D47" s="123"/>
      <c r="E47" s="123"/>
      <c r="F47" s="111"/>
    </row>
    <row r="48" spans="2:6" s="16" customFormat="1" ht="36" customHeight="1" x14ac:dyDescent="0.15">
      <c r="B48" s="42"/>
      <c r="C48" s="42"/>
      <c r="D48" s="123"/>
      <c r="E48" s="123"/>
      <c r="F48" s="111"/>
    </row>
    <row r="49" spans="2:6" s="16" customFormat="1" ht="36" customHeight="1" x14ac:dyDescent="0.15">
      <c r="B49" s="42"/>
      <c r="C49" s="42"/>
      <c r="D49" s="123"/>
      <c r="E49" s="123"/>
      <c r="F49" s="111"/>
    </row>
    <row r="50" spans="2:6" s="16" customFormat="1" ht="36" customHeight="1" x14ac:dyDescent="0.15">
      <c r="B50" s="42"/>
      <c r="C50" s="42"/>
      <c r="D50" s="123"/>
      <c r="E50" s="123"/>
      <c r="F50" s="111"/>
    </row>
    <row r="51" spans="2:6" s="16" customFormat="1" ht="36" customHeight="1" x14ac:dyDescent="0.15">
      <c r="B51" s="42"/>
      <c r="C51" s="42"/>
      <c r="D51" s="123"/>
      <c r="E51" s="123"/>
      <c r="F51" s="111"/>
    </row>
    <row r="52" spans="2:6" s="16" customFormat="1" ht="36" customHeight="1" x14ac:dyDescent="0.15">
      <c r="B52" s="42"/>
      <c r="C52" s="42"/>
      <c r="D52" s="123"/>
      <c r="E52" s="123"/>
      <c r="F52" s="111"/>
    </row>
    <row r="53" spans="2:6" s="16" customFormat="1" ht="36" customHeight="1" x14ac:dyDescent="0.15">
      <c r="B53" s="42"/>
      <c r="C53" s="42"/>
      <c r="D53" s="123"/>
      <c r="E53" s="123"/>
      <c r="F53" s="111"/>
    </row>
    <row r="54" spans="2:6" s="16" customFormat="1" ht="36" customHeight="1" x14ac:dyDescent="0.15">
      <c r="B54" s="42"/>
      <c r="C54" s="42"/>
      <c r="D54" s="123"/>
      <c r="E54" s="123"/>
      <c r="F54" s="111"/>
    </row>
    <row r="55" spans="2:6" s="16" customFormat="1" ht="36" customHeight="1" x14ac:dyDescent="0.15">
      <c r="B55" s="42"/>
      <c r="C55" s="42"/>
      <c r="D55" s="123"/>
      <c r="E55" s="123"/>
      <c r="F55" s="111"/>
    </row>
    <row r="56" spans="2:6" s="16" customFormat="1" ht="36" customHeight="1" x14ac:dyDescent="0.15">
      <c r="B56" s="42"/>
      <c r="C56" s="42"/>
      <c r="D56" s="123"/>
      <c r="E56" s="123"/>
      <c r="F56" s="111"/>
    </row>
    <row r="57" spans="2:6" s="16" customFormat="1" ht="36" customHeight="1" x14ac:dyDescent="0.15">
      <c r="B57" s="42"/>
      <c r="C57" s="42"/>
      <c r="D57" s="123"/>
      <c r="E57" s="123"/>
      <c r="F57" s="111"/>
    </row>
    <row r="58" spans="2:6" s="16" customFormat="1" ht="36" customHeight="1" x14ac:dyDescent="0.15">
      <c r="B58" s="42"/>
      <c r="C58" s="42"/>
      <c r="D58" s="123"/>
      <c r="E58" s="123"/>
      <c r="F58" s="111"/>
    </row>
    <row r="59" spans="2:6" s="16" customFormat="1" ht="36" customHeight="1" x14ac:dyDescent="0.15">
      <c r="B59" s="42"/>
      <c r="C59" s="42"/>
      <c r="D59" s="123"/>
      <c r="E59" s="123"/>
      <c r="F59" s="111"/>
    </row>
    <row r="60" spans="2:6" s="16" customFormat="1" ht="36" customHeight="1" x14ac:dyDescent="0.15">
      <c r="B60" s="42"/>
      <c r="C60" s="42"/>
      <c r="D60" s="123"/>
      <c r="E60" s="123"/>
      <c r="F60" s="111"/>
    </row>
    <row r="61" spans="2:6" s="16" customFormat="1" ht="36" customHeight="1" x14ac:dyDescent="0.15">
      <c r="B61" s="42"/>
      <c r="C61" s="42"/>
      <c r="D61" s="123"/>
      <c r="E61" s="123"/>
      <c r="F61" s="111"/>
    </row>
    <row r="62" spans="2:6" s="16" customFormat="1" ht="36" customHeight="1" x14ac:dyDescent="0.15">
      <c r="B62" s="42"/>
      <c r="C62" s="42"/>
      <c r="D62" s="123"/>
      <c r="E62" s="123"/>
      <c r="F62" s="111"/>
    </row>
    <row r="63" spans="2:6" s="16" customFormat="1" ht="36" customHeight="1" x14ac:dyDescent="0.15">
      <c r="B63" s="42"/>
      <c r="C63" s="42"/>
      <c r="D63" s="123"/>
      <c r="E63" s="123"/>
      <c r="F63" s="111"/>
    </row>
  </sheetData>
  <mergeCells count="1">
    <mergeCell ref="A2:G2"/>
  </mergeCells>
  <phoneticPr fontId="15" type="noConversion"/>
  <printOptions horizontalCentered="1"/>
  <pageMargins left="0.70833333333333304" right="0.70833333333333304" top="0.75138888888888899" bottom="0.75138888888888899" header="0.29861111111111099" footer="0.29861111111111099"/>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59"/>
  <sheetViews>
    <sheetView showGridLines="0" view="pageBreakPreview" zoomScaleNormal="100" zoomScaleSheetLayoutView="100" workbookViewId="0">
      <selection sqref="A1:XFD1"/>
    </sheetView>
  </sheetViews>
  <sheetFormatPr defaultColWidth="9" defaultRowHeight="36" customHeight="1" x14ac:dyDescent="0.15"/>
  <cols>
    <col min="1" max="1" width="31.5" style="17" customWidth="1"/>
    <col min="2" max="2" width="11.125" style="20" customWidth="1"/>
    <col min="3" max="6" width="11.125" style="17" customWidth="1"/>
    <col min="7" max="16384" width="9" style="17"/>
  </cols>
  <sheetData>
    <row r="1" spans="1:7" s="222" customFormat="1" ht="18" customHeight="1" x14ac:dyDescent="0.15">
      <c r="A1" s="229" t="s">
        <v>1653</v>
      </c>
    </row>
    <row r="2" spans="1:7" ht="36" customHeight="1" x14ac:dyDescent="0.15">
      <c r="A2" s="244" t="s">
        <v>1654</v>
      </c>
      <c r="B2" s="245"/>
      <c r="C2" s="245"/>
      <c r="D2" s="245"/>
      <c r="E2" s="245"/>
      <c r="F2" s="245"/>
      <c r="G2" s="113"/>
    </row>
    <row r="3" spans="1:7" ht="15" customHeight="1" x14ac:dyDescent="0.15">
      <c r="E3" s="19"/>
      <c r="F3" s="20" t="s">
        <v>0</v>
      </c>
    </row>
    <row r="4" spans="1:7" s="16" customFormat="1" ht="36" customHeight="1" x14ac:dyDescent="0.15">
      <c r="A4" s="21" t="s">
        <v>57</v>
      </c>
      <c r="B4" s="38" t="s">
        <v>2</v>
      </c>
      <c r="C4" s="38" t="s">
        <v>33</v>
      </c>
      <c r="D4" s="38" t="s">
        <v>4</v>
      </c>
      <c r="E4" s="38" t="s">
        <v>34</v>
      </c>
      <c r="F4" s="38" t="s">
        <v>6</v>
      </c>
    </row>
    <row r="5" spans="1:7" s="16" customFormat="1" ht="36" customHeight="1" x14ac:dyDescent="0.15">
      <c r="A5" s="104" t="s">
        <v>73</v>
      </c>
      <c r="B5" s="38"/>
      <c r="C5" s="38"/>
      <c r="D5" s="38"/>
      <c r="E5" s="106"/>
      <c r="F5" s="106"/>
    </row>
    <row r="6" spans="1:7" s="16" customFormat="1" ht="36" customHeight="1" x14ac:dyDescent="0.15">
      <c r="A6" s="25" t="s">
        <v>74</v>
      </c>
      <c r="B6" s="108"/>
      <c r="C6" s="39"/>
      <c r="D6" s="39"/>
      <c r="E6" s="106"/>
      <c r="F6" s="106"/>
    </row>
    <row r="7" spans="1:7" s="16" customFormat="1" ht="36" customHeight="1" x14ac:dyDescent="0.15">
      <c r="A7" s="30" t="s">
        <v>75</v>
      </c>
      <c r="B7" s="114"/>
      <c r="C7" s="39"/>
      <c r="D7" s="39"/>
      <c r="E7" s="106"/>
      <c r="F7" s="106"/>
    </row>
    <row r="8" spans="1:7" s="16" customFormat="1" ht="36" customHeight="1" x14ac:dyDescent="0.15">
      <c r="A8" s="30" t="s">
        <v>76</v>
      </c>
      <c r="B8" s="115"/>
      <c r="C8" s="110"/>
      <c r="D8" s="110"/>
      <c r="E8" s="106"/>
      <c r="F8" s="106"/>
    </row>
    <row r="9" spans="1:7" s="16" customFormat="1" ht="36" customHeight="1" x14ac:dyDescent="0.15">
      <c r="A9" s="30" t="s">
        <v>77</v>
      </c>
      <c r="B9" s="116"/>
      <c r="C9" s="110"/>
      <c r="D9" s="110"/>
      <c r="E9" s="106"/>
      <c r="F9" s="106"/>
    </row>
    <row r="10" spans="1:7" s="16" customFormat="1" ht="36" customHeight="1" x14ac:dyDescent="0.15">
      <c r="A10" s="30" t="s">
        <v>78</v>
      </c>
      <c r="B10" s="116"/>
      <c r="C10" s="110"/>
      <c r="D10" s="110"/>
      <c r="E10" s="106"/>
      <c r="F10" s="106"/>
    </row>
    <row r="11" spans="1:7" s="112" customFormat="1" ht="36" customHeight="1" x14ac:dyDescent="0.15">
      <c r="A11" s="35" t="s">
        <v>79</v>
      </c>
      <c r="B11" s="117"/>
      <c r="C11" s="35"/>
      <c r="D11" s="35"/>
      <c r="E11" s="35"/>
    </row>
    <row r="12" spans="1:7" s="16" customFormat="1" ht="36" customHeight="1" x14ac:dyDescent="0.15">
      <c r="B12" s="118"/>
    </row>
    <row r="13" spans="1:7" s="16" customFormat="1" ht="36" customHeight="1" x14ac:dyDescent="0.15">
      <c r="B13" s="118"/>
    </row>
    <row r="14" spans="1:7" s="16" customFormat="1" ht="36" customHeight="1" x14ac:dyDescent="0.15">
      <c r="B14" s="118"/>
    </row>
    <row r="15" spans="1:7" s="16" customFormat="1" ht="36" customHeight="1" x14ac:dyDescent="0.15">
      <c r="B15" s="118"/>
    </row>
    <row r="16" spans="1:7" s="16" customFormat="1" ht="36" customHeight="1" x14ac:dyDescent="0.15">
      <c r="B16" s="118"/>
    </row>
    <row r="17" spans="2:2" s="16" customFormat="1" ht="36" customHeight="1" x14ac:dyDescent="0.15">
      <c r="B17" s="118"/>
    </row>
    <row r="18" spans="2:2" s="16" customFormat="1" ht="36" customHeight="1" x14ac:dyDescent="0.15">
      <c r="B18" s="118"/>
    </row>
    <row r="19" spans="2:2" s="16" customFormat="1" ht="36" customHeight="1" x14ac:dyDescent="0.15">
      <c r="B19" s="118"/>
    </row>
    <row r="20" spans="2:2" s="16" customFormat="1" ht="36" customHeight="1" x14ac:dyDescent="0.15">
      <c r="B20" s="118"/>
    </row>
    <row r="21" spans="2:2" s="16" customFormat="1" ht="36" customHeight="1" x14ac:dyDescent="0.15">
      <c r="B21" s="118"/>
    </row>
    <row r="22" spans="2:2" s="16" customFormat="1" ht="36" customHeight="1" x14ac:dyDescent="0.15">
      <c r="B22" s="118"/>
    </row>
    <row r="23" spans="2:2" s="16" customFormat="1" ht="36" customHeight="1" x14ac:dyDescent="0.15">
      <c r="B23" s="118"/>
    </row>
    <row r="24" spans="2:2" s="16" customFormat="1" ht="36" customHeight="1" x14ac:dyDescent="0.15">
      <c r="B24" s="118"/>
    </row>
    <row r="25" spans="2:2" s="16" customFormat="1" ht="36" customHeight="1" x14ac:dyDescent="0.15">
      <c r="B25" s="118"/>
    </row>
    <row r="26" spans="2:2" s="16" customFormat="1" ht="36" customHeight="1" x14ac:dyDescent="0.15">
      <c r="B26" s="118"/>
    </row>
    <row r="27" spans="2:2" s="16" customFormat="1" ht="36" customHeight="1" x14ac:dyDescent="0.15">
      <c r="B27" s="118"/>
    </row>
    <row r="28" spans="2:2" s="16" customFormat="1" ht="36" customHeight="1" x14ac:dyDescent="0.15">
      <c r="B28" s="118"/>
    </row>
    <row r="29" spans="2:2" s="16" customFormat="1" ht="36" customHeight="1" x14ac:dyDescent="0.15">
      <c r="B29" s="118"/>
    </row>
    <row r="30" spans="2:2" s="16" customFormat="1" ht="36" customHeight="1" x14ac:dyDescent="0.15">
      <c r="B30" s="118"/>
    </row>
    <row r="31" spans="2:2" s="16" customFormat="1" ht="36" customHeight="1" x14ac:dyDescent="0.15">
      <c r="B31" s="118"/>
    </row>
    <row r="32" spans="2:2" s="16" customFormat="1" ht="36" customHeight="1" x14ac:dyDescent="0.15">
      <c r="B32" s="118"/>
    </row>
    <row r="33" spans="2:2" s="16" customFormat="1" ht="36" customHeight="1" x14ac:dyDescent="0.15">
      <c r="B33" s="118"/>
    </row>
    <row r="34" spans="2:2" s="16" customFormat="1" ht="36" customHeight="1" x14ac:dyDescent="0.15">
      <c r="B34" s="118"/>
    </row>
    <row r="35" spans="2:2" s="16" customFormat="1" ht="36" customHeight="1" x14ac:dyDescent="0.15">
      <c r="B35" s="118"/>
    </row>
    <row r="36" spans="2:2" s="16" customFormat="1" ht="36" customHeight="1" x14ac:dyDescent="0.15">
      <c r="B36" s="118"/>
    </row>
    <row r="37" spans="2:2" s="16" customFormat="1" ht="36" customHeight="1" x14ac:dyDescent="0.15">
      <c r="B37" s="118"/>
    </row>
    <row r="38" spans="2:2" s="16" customFormat="1" ht="36" customHeight="1" x14ac:dyDescent="0.15">
      <c r="B38" s="118"/>
    </row>
    <row r="39" spans="2:2" s="16" customFormat="1" ht="36" customHeight="1" x14ac:dyDescent="0.15">
      <c r="B39" s="118"/>
    </row>
    <row r="40" spans="2:2" s="16" customFormat="1" ht="36" customHeight="1" x14ac:dyDescent="0.15">
      <c r="B40" s="118"/>
    </row>
    <row r="41" spans="2:2" s="16" customFormat="1" ht="36" customHeight="1" x14ac:dyDescent="0.15">
      <c r="B41" s="118"/>
    </row>
    <row r="42" spans="2:2" s="16" customFormat="1" ht="36" customHeight="1" x14ac:dyDescent="0.15">
      <c r="B42" s="118"/>
    </row>
    <row r="43" spans="2:2" s="16" customFormat="1" ht="36" customHeight="1" x14ac:dyDescent="0.15">
      <c r="B43" s="118"/>
    </row>
    <row r="44" spans="2:2" s="16" customFormat="1" ht="36" customHeight="1" x14ac:dyDescent="0.15">
      <c r="B44" s="118"/>
    </row>
    <row r="45" spans="2:2" s="16" customFormat="1" ht="36" customHeight="1" x14ac:dyDescent="0.15">
      <c r="B45" s="118"/>
    </row>
    <row r="46" spans="2:2" s="16" customFormat="1" ht="36" customHeight="1" x14ac:dyDescent="0.15">
      <c r="B46" s="118"/>
    </row>
    <row r="47" spans="2:2" s="16" customFormat="1" ht="36" customHeight="1" x14ac:dyDescent="0.15">
      <c r="B47" s="118"/>
    </row>
    <row r="48" spans="2:2" s="16" customFormat="1" ht="36" customHeight="1" x14ac:dyDescent="0.15">
      <c r="B48" s="118"/>
    </row>
    <row r="49" spans="2:2" s="16" customFormat="1" ht="36" customHeight="1" x14ac:dyDescent="0.15">
      <c r="B49" s="118"/>
    </row>
    <row r="50" spans="2:2" s="16" customFormat="1" ht="36" customHeight="1" x14ac:dyDescent="0.15">
      <c r="B50" s="118"/>
    </row>
    <row r="51" spans="2:2" s="16" customFormat="1" ht="36" customHeight="1" x14ac:dyDescent="0.15">
      <c r="B51" s="118"/>
    </row>
    <row r="52" spans="2:2" s="16" customFormat="1" ht="36" customHeight="1" x14ac:dyDescent="0.15">
      <c r="B52" s="118"/>
    </row>
    <row r="53" spans="2:2" s="16" customFormat="1" ht="36" customHeight="1" x14ac:dyDescent="0.15">
      <c r="B53" s="118"/>
    </row>
    <row r="54" spans="2:2" s="16" customFormat="1" ht="36" customHeight="1" x14ac:dyDescent="0.15">
      <c r="B54" s="118"/>
    </row>
    <row r="55" spans="2:2" s="16" customFormat="1" ht="36" customHeight="1" x14ac:dyDescent="0.15">
      <c r="B55" s="118"/>
    </row>
    <row r="56" spans="2:2" s="16" customFormat="1" ht="36" customHeight="1" x14ac:dyDescent="0.15">
      <c r="B56" s="118"/>
    </row>
    <row r="57" spans="2:2" s="16" customFormat="1" ht="36" customHeight="1" x14ac:dyDescent="0.15">
      <c r="B57" s="118"/>
    </row>
    <row r="58" spans="2:2" s="16" customFormat="1" ht="36" customHeight="1" x14ac:dyDescent="0.15">
      <c r="B58" s="118"/>
    </row>
    <row r="59" spans="2:2" s="16" customFormat="1" ht="36" customHeight="1" x14ac:dyDescent="0.15">
      <c r="B59" s="118"/>
    </row>
  </sheetData>
  <mergeCells count="1">
    <mergeCell ref="A2:F2"/>
  </mergeCells>
  <phoneticPr fontId="15" type="noConversion"/>
  <printOptions horizontalCentered="1"/>
  <pageMargins left="0.70833333333333304" right="0.70833333333333304" top="0.75138888888888899" bottom="0.75138888888888899" header="0.29861111111111099" footer="0.29861111111111099"/>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59"/>
  <sheetViews>
    <sheetView showGridLines="0" view="pageBreakPreview" zoomScaleNormal="100" zoomScaleSheetLayoutView="100" workbookViewId="0">
      <selection sqref="A1:XFD1"/>
    </sheetView>
  </sheetViews>
  <sheetFormatPr defaultColWidth="9" defaultRowHeight="36" customHeight="1" x14ac:dyDescent="0.15"/>
  <cols>
    <col min="1" max="1" width="32.875" style="17" customWidth="1"/>
    <col min="2" max="3" width="8.375" style="17" customWidth="1"/>
    <col min="4" max="6" width="8.375" style="19" customWidth="1"/>
    <col min="7" max="7" width="8.375" style="17" customWidth="1"/>
    <col min="8" max="16384" width="9" style="17"/>
  </cols>
  <sheetData>
    <row r="1" spans="1:7" s="222" customFormat="1" ht="18" customHeight="1" x14ac:dyDescent="0.15">
      <c r="A1" s="229" t="s">
        <v>1655</v>
      </c>
    </row>
    <row r="2" spans="1:7" ht="36" customHeight="1" x14ac:dyDescent="0.15">
      <c r="A2" s="248" t="s">
        <v>1656</v>
      </c>
      <c r="B2" s="249"/>
      <c r="C2" s="249"/>
      <c r="D2" s="249"/>
      <c r="E2" s="249"/>
      <c r="F2" s="249"/>
      <c r="G2" s="249"/>
    </row>
    <row r="3" spans="1:7" ht="15" customHeight="1" x14ac:dyDescent="0.15">
      <c r="G3" s="20" t="s">
        <v>0</v>
      </c>
    </row>
    <row r="4" spans="1:7" s="16" customFormat="1" ht="42" customHeight="1" x14ac:dyDescent="0.15">
      <c r="A4" s="21" t="s">
        <v>57</v>
      </c>
      <c r="B4" s="38" t="s">
        <v>2</v>
      </c>
      <c r="C4" s="38" t="s">
        <v>3</v>
      </c>
      <c r="D4" s="38" t="s">
        <v>33</v>
      </c>
      <c r="E4" s="38" t="s">
        <v>4</v>
      </c>
      <c r="F4" s="38" t="s">
        <v>34</v>
      </c>
      <c r="G4" s="38" t="s">
        <v>6</v>
      </c>
    </row>
    <row r="5" spans="1:7" s="16" customFormat="1" ht="42" customHeight="1" x14ac:dyDescent="0.15">
      <c r="A5" s="104" t="s">
        <v>80</v>
      </c>
      <c r="B5" s="105">
        <f>SUM(B6:B10)</f>
        <v>0</v>
      </c>
      <c r="C5" s="105">
        <f>SUM(C6:C10)</f>
        <v>0</v>
      </c>
      <c r="D5" s="105">
        <f>SUM(D6:D10)</f>
        <v>0</v>
      </c>
      <c r="E5" s="105">
        <f>SUM(E6:E10)</f>
        <v>81</v>
      </c>
      <c r="F5" s="106"/>
      <c r="G5" s="106"/>
    </row>
    <row r="6" spans="1:7" s="16" customFormat="1" ht="42" customHeight="1" x14ac:dyDescent="0.15">
      <c r="A6" s="107" t="s">
        <v>81</v>
      </c>
      <c r="B6" s="25"/>
      <c r="C6" s="25"/>
      <c r="D6" s="24"/>
      <c r="E6" s="39">
        <v>81</v>
      </c>
      <c r="F6" s="106"/>
      <c r="G6" s="106"/>
    </row>
    <row r="7" spans="1:7" s="16" customFormat="1" ht="42" customHeight="1" x14ac:dyDescent="0.15">
      <c r="A7" s="107" t="s">
        <v>82</v>
      </c>
      <c r="B7" s="108"/>
      <c r="C7" s="108"/>
      <c r="D7" s="109"/>
      <c r="E7" s="110"/>
      <c r="F7" s="106"/>
      <c r="G7" s="106"/>
    </row>
    <row r="8" spans="1:7" s="16" customFormat="1" ht="42" customHeight="1" x14ac:dyDescent="0.15">
      <c r="A8" s="25" t="s">
        <v>83</v>
      </c>
      <c r="B8" s="110"/>
      <c r="C8" s="110"/>
      <c r="D8" s="110"/>
      <c r="E8" s="110"/>
      <c r="F8" s="106"/>
      <c r="G8" s="106"/>
    </row>
    <row r="9" spans="1:7" s="16" customFormat="1" ht="42" customHeight="1" x14ac:dyDescent="0.15">
      <c r="A9" s="25" t="s">
        <v>84</v>
      </c>
      <c r="B9" s="110"/>
      <c r="C9" s="110"/>
      <c r="D9" s="110"/>
      <c r="E9" s="110"/>
      <c r="F9" s="106"/>
      <c r="G9" s="106"/>
    </row>
    <row r="10" spans="1:7" s="16" customFormat="1" ht="42" customHeight="1" x14ac:dyDescent="0.15">
      <c r="A10" s="25" t="s">
        <v>85</v>
      </c>
      <c r="B10" s="110"/>
      <c r="C10" s="110"/>
      <c r="D10" s="109"/>
      <c r="E10" s="110"/>
      <c r="F10" s="106"/>
      <c r="G10" s="106"/>
    </row>
    <row r="11" spans="1:7" s="16" customFormat="1" ht="36" customHeight="1" x14ac:dyDescent="0.15">
      <c r="D11" s="111"/>
      <c r="E11" s="111"/>
      <c r="F11" s="111"/>
    </row>
    <row r="12" spans="1:7" s="16" customFormat="1" ht="36" customHeight="1" x14ac:dyDescent="0.15">
      <c r="D12" s="111"/>
      <c r="E12" s="111"/>
      <c r="F12" s="111"/>
    </row>
    <row r="13" spans="1:7" s="16" customFormat="1" ht="36" customHeight="1" x14ac:dyDescent="0.15">
      <c r="D13" s="111"/>
      <c r="E13" s="111"/>
      <c r="F13" s="111"/>
    </row>
    <row r="14" spans="1:7" s="16" customFormat="1" ht="36" customHeight="1" x14ac:dyDescent="0.15">
      <c r="D14" s="111"/>
      <c r="E14" s="111"/>
      <c r="F14" s="111"/>
    </row>
    <row r="15" spans="1:7" s="16" customFormat="1" ht="36" customHeight="1" x14ac:dyDescent="0.15">
      <c r="D15" s="111"/>
      <c r="E15" s="111"/>
      <c r="F15" s="111"/>
    </row>
    <row r="16" spans="1:7" s="16" customFormat="1" ht="36" customHeight="1" x14ac:dyDescent="0.15">
      <c r="D16" s="111"/>
      <c r="E16" s="111"/>
      <c r="F16" s="111"/>
    </row>
    <row r="17" spans="4:6" s="16" customFormat="1" ht="36" customHeight="1" x14ac:dyDescent="0.15">
      <c r="D17" s="111"/>
      <c r="E17" s="111"/>
      <c r="F17" s="111"/>
    </row>
    <row r="18" spans="4:6" s="16" customFormat="1" ht="36" customHeight="1" x14ac:dyDescent="0.15">
      <c r="D18" s="111"/>
      <c r="E18" s="111"/>
      <c r="F18" s="111"/>
    </row>
    <row r="19" spans="4:6" s="16" customFormat="1" ht="36" customHeight="1" x14ac:dyDescent="0.15">
      <c r="D19" s="111"/>
      <c r="E19" s="111"/>
      <c r="F19" s="111"/>
    </row>
    <row r="20" spans="4:6" s="16" customFormat="1" ht="36" customHeight="1" x14ac:dyDescent="0.15">
      <c r="D20" s="111"/>
      <c r="E20" s="111"/>
      <c r="F20" s="111"/>
    </row>
    <row r="21" spans="4:6" s="16" customFormat="1" ht="36" customHeight="1" x14ac:dyDescent="0.15">
      <c r="D21" s="111"/>
      <c r="E21" s="111"/>
      <c r="F21" s="111"/>
    </row>
    <row r="22" spans="4:6" s="16" customFormat="1" ht="36" customHeight="1" x14ac:dyDescent="0.15">
      <c r="D22" s="111"/>
      <c r="E22" s="111"/>
      <c r="F22" s="111"/>
    </row>
    <row r="23" spans="4:6" s="16" customFormat="1" ht="36" customHeight="1" x14ac:dyDescent="0.15">
      <c r="D23" s="111"/>
      <c r="E23" s="111"/>
      <c r="F23" s="111"/>
    </row>
    <row r="24" spans="4:6" s="16" customFormat="1" ht="36" customHeight="1" x14ac:dyDescent="0.15">
      <c r="D24" s="111"/>
      <c r="E24" s="111"/>
      <c r="F24" s="111"/>
    </row>
    <row r="25" spans="4:6" s="16" customFormat="1" ht="36" customHeight="1" x14ac:dyDescent="0.15">
      <c r="D25" s="111"/>
      <c r="E25" s="111"/>
      <c r="F25" s="111"/>
    </row>
    <row r="26" spans="4:6" s="16" customFormat="1" ht="36" customHeight="1" x14ac:dyDescent="0.15">
      <c r="D26" s="111"/>
      <c r="E26" s="111"/>
      <c r="F26" s="111"/>
    </row>
    <row r="27" spans="4:6" s="16" customFormat="1" ht="36" customHeight="1" x14ac:dyDescent="0.15">
      <c r="D27" s="111"/>
      <c r="E27" s="111"/>
      <c r="F27" s="111"/>
    </row>
    <row r="28" spans="4:6" s="16" customFormat="1" ht="36" customHeight="1" x14ac:dyDescent="0.15">
      <c r="D28" s="111"/>
      <c r="E28" s="111"/>
      <c r="F28" s="111"/>
    </row>
    <row r="29" spans="4:6" s="16" customFormat="1" ht="36" customHeight="1" x14ac:dyDescent="0.15">
      <c r="D29" s="111"/>
      <c r="E29" s="111"/>
      <c r="F29" s="111"/>
    </row>
    <row r="30" spans="4:6" s="16" customFormat="1" ht="36" customHeight="1" x14ac:dyDescent="0.15">
      <c r="D30" s="111"/>
      <c r="E30" s="111"/>
      <c r="F30" s="111"/>
    </row>
    <row r="31" spans="4:6" s="16" customFormat="1" ht="36" customHeight="1" x14ac:dyDescent="0.15">
      <c r="D31" s="111"/>
      <c r="E31" s="111"/>
      <c r="F31" s="111"/>
    </row>
    <row r="32" spans="4:6" s="16" customFormat="1" ht="36" customHeight="1" x14ac:dyDescent="0.15">
      <c r="D32" s="111"/>
      <c r="E32" s="111"/>
      <c r="F32" s="111"/>
    </row>
    <row r="33" spans="4:6" s="16" customFormat="1" ht="36" customHeight="1" x14ac:dyDescent="0.15">
      <c r="D33" s="111"/>
      <c r="E33" s="111"/>
      <c r="F33" s="111"/>
    </row>
    <row r="34" spans="4:6" s="16" customFormat="1" ht="36" customHeight="1" x14ac:dyDescent="0.15">
      <c r="D34" s="111"/>
      <c r="E34" s="111"/>
      <c r="F34" s="111"/>
    </row>
    <row r="35" spans="4:6" s="16" customFormat="1" ht="36" customHeight="1" x14ac:dyDescent="0.15">
      <c r="D35" s="111"/>
      <c r="E35" s="111"/>
      <c r="F35" s="111"/>
    </row>
    <row r="36" spans="4:6" s="16" customFormat="1" ht="36" customHeight="1" x14ac:dyDescent="0.15">
      <c r="D36" s="111"/>
      <c r="E36" s="111"/>
      <c r="F36" s="111"/>
    </row>
    <row r="37" spans="4:6" s="16" customFormat="1" ht="36" customHeight="1" x14ac:dyDescent="0.15">
      <c r="D37" s="111"/>
      <c r="E37" s="111"/>
      <c r="F37" s="111"/>
    </row>
    <row r="38" spans="4:6" s="16" customFormat="1" ht="36" customHeight="1" x14ac:dyDescent="0.15">
      <c r="D38" s="111"/>
      <c r="E38" s="111"/>
      <c r="F38" s="111"/>
    </row>
    <row r="39" spans="4:6" s="16" customFormat="1" ht="36" customHeight="1" x14ac:dyDescent="0.15">
      <c r="D39" s="111"/>
      <c r="E39" s="111"/>
      <c r="F39" s="111"/>
    </row>
    <row r="40" spans="4:6" s="16" customFormat="1" ht="36" customHeight="1" x14ac:dyDescent="0.15">
      <c r="D40" s="111"/>
      <c r="E40" s="111"/>
      <c r="F40" s="111"/>
    </row>
    <row r="41" spans="4:6" s="16" customFormat="1" ht="36" customHeight="1" x14ac:dyDescent="0.15">
      <c r="D41" s="111"/>
      <c r="E41" s="111"/>
      <c r="F41" s="111"/>
    </row>
    <row r="42" spans="4:6" s="16" customFormat="1" ht="36" customHeight="1" x14ac:dyDescent="0.15">
      <c r="D42" s="111"/>
      <c r="E42" s="111"/>
      <c r="F42" s="111"/>
    </row>
    <row r="43" spans="4:6" s="16" customFormat="1" ht="36" customHeight="1" x14ac:dyDescent="0.15">
      <c r="D43" s="111"/>
      <c r="E43" s="111"/>
      <c r="F43" s="111"/>
    </row>
    <row r="44" spans="4:6" s="16" customFormat="1" ht="36" customHeight="1" x14ac:dyDescent="0.15">
      <c r="D44" s="111"/>
      <c r="E44" s="111"/>
      <c r="F44" s="111"/>
    </row>
    <row r="45" spans="4:6" s="16" customFormat="1" ht="36" customHeight="1" x14ac:dyDescent="0.15">
      <c r="D45" s="111"/>
      <c r="E45" s="111"/>
      <c r="F45" s="111"/>
    </row>
    <row r="46" spans="4:6" s="16" customFormat="1" ht="36" customHeight="1" x14ac:dyDescent="0.15">
      <c r="D46" s="111"/>
      <c r="E46" s="111"/>
      <c r="F46" s="111"/>
    </row>
    <row r="47" spans="4:6" s="16" customFormat="1" ht="36" customHeight="1" x14ac:dyDescent="0.15">
      <c r="D47" s="111"/>
      <c r="E47" s="111"/>
      <c r="F47" s="111"/>
    </row>
    <row r="48" spans="4:6" s="16" customFormat="1" ht="36" customHeight="1" x14ac:dyDescent="0.15">
      <c r="D48" s="111"/>
      <c r="E48" s="111"/>
      <c r="F48" s="111"/>
    </row>
    <row r="49" spans="4:6" s="16" customFormat="1" ht="36" customHeight="1" x14ac:dyDescent="0.15">
      <c r="D49" s="111"/>
      <c r="E49" s="111"/>
      <c r="F49" s="111"/>
    </row>
    <row r="50" spans="4:6" s="16" customFormat="1" ht="36" customHeight="1" x14ac:dyDescent="0.15">
      <c r="D50" s="111"/>
      <c r="E50" s="111"/>
      <c r="F50" s="111"/>
    </row>
    <row r="51" spans="4:6" s="16" customFormat="1" ht="36" customHeight="1" x14ac:dyDescent="0.15">
      <c r="D51" s="111"/>
      <c r="E51" s="111"/>
      <c r="F51" s="111"/>
    </row>
    <row r="52" spans="4:6" s="16" customFormat="1" ht="36" customHeight="1" x14ac:dyDescent="0.15">
      <c r="D52" s="111"/>
      <c r="E52" s="111"/>
      <c r="F52" s="111"/>
    </row>
    <row r="53" spans="4:6" s="16" customFormat="1" ht="36" customHeight="1" x14ac:dyDescent="0.15">
      <c r="D53" s="111"/>
      <c r="E53" s="111"/>
      <c r="F53" s="111"/>
    </row>
    <row r="54" spans="4:6" s="16" customFormat="1" ht="36" customHeight="1" x14ac:dyDescent="0.15">
      <c r="D54" s="111"/>
      <c r="E54" s="111"/>
      <c r="F54" s="111"/>
    </row>
    <row r="55" spans="4:6" s="16" customFormat="1" ht="36" customHeight="1" x14ac:dyDescent="0.15">
      <c r="D55" s="111"/>
      <c r="E55" s="111"/>
      <c r="F55" s="111"/>
    </row>
    <row r="56" spans="4:6" s="16" customFormat="1" ht="36" customHeight="1" x14ac:dyDescent="0.15">
      <c r="D56" s="111"/>
      <c r="E56" s="111"/>
      <c r="F56" s="111"/>
    </row>
    <row r="57" spans="4:6" s="16" customFormat="1" ht="36" customHeight="1" x14ac:dyDescent="0.15">
      <c r="D57" s="111"/>
      <c r="E57" s="111"/>
      <c r="F57" s="111"/>
    </row>
    <row r="58" spans="4:6" s="16" customFormat="1" ht="36" customHeight="1" x14ac:dyDescent="0.15">
      <c r="D58" s="111"/>
      <c r="E58" s="111"/>
      <c r="F58" s="111"/>
    </row>
    <row r="59" spans="4:6" s="16" customFormat="1" ht="36" customHeight="1" x14ac:dyDescent="0.15">
      <c r="D59" s="111"/>
      <c r="E59" s="111"/>
      <c r="F59" s="111"/>
    </row>
  </sheetData>
  <mergeCells count="1">
    <mergeCell ref="A2:G2"/>
  </mergeCells>
  <phoneticPr fontId="15" type="noConversion"/>
  <printOptions horizontalCentered="1"/>
  <pageMargins left="0.70833333333333304" right="0.70833333333333304" top="0.75138888888888899" bottom="0.75138888888888899" header="0.29861111111111099" footer="0.29861111111111099"/>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30"/>
  <sheetViews>
    <sheetView showGridLines="0" showZeros="0" view="pageBreakPreview" topLeftCell="A4" zoomScaleNormal="100" zoomScaleSheetLayoutView="100" workbookViewId="0">
      <selection activeCell="G2" sqref="G2"/>
    </sheetView>
  </sheetViews>
  <sheetFormatPr defaultColWidth="9" defaultRowHeight="20.100000000000001" customHeight="1" x14ac:dyDescent="0.15"/>
  <cols>
    <col min="1" max="1" width="31.375" style="85" customWidth="1"/>
    <col min="2" max="3" width="15.625" style="86" customWidth="1"/>
    <col min="4" max="4" width="15.625" style="87" customWidth="1"/>
    <col min="5" max="16384" width="9" style="85"/>
  </cols>
  <sheetData>
    <row r="1" spans="1:5" s="235" customFormat="1" ht="18" customHeight="1" x14ac:dyDescent="0.15">
      <c r="A1" s="232" t="s">
        <v>1657</v>
      </c>
      <c r="B1" s="233"/>
      <c r="C1" s="233"/>
      <c r="D1" s="234"/>
    </row>
    <row r="2" spans="1:5" s="17" customFormat="1" ht="36" customHeight="1" x14ac:dyDescent="0.15">
      <c r="A2" s="248" t="s">
        <v>1658</v>
      </c>
      <c r="B2" s="249"/>
      <c r="C2" s="249"/>
      <c r="D2" s="249"/>
      <c r="E2" s="88"/>
    </row>
    <row r="3" spans="1:5" s="17" customFormat="1" ht="15" customHeight="1" x14ac:dyDescent="0.15">
      <c r="B3" s="89"/>
      <c r="C3" s="90"/>
      <c r="D3" s="20" t="s">
        <v>0</v>
      </c>
      <c r="E3" s="19"/>
    </row>
    <row r="4" spans="1:5" s="82" customFormat="1" ht="30" customHeight="1" x14ac:dyDescent="0.15">
      <c r="A4" s="91" t="s">
        <v>1</v>
      </c>
      <c r="B4" s="92" t="s">
        <v>86</v>
      </c>
      <c r="C4" s="92" t="s">
        <v>87</v>
      </c>
      <c r="D4" s="93" t="s">
        <v>88</v>
      </c>
    </row>
    <row r="5" spans="1:5" s="83" customFormat="1" ht="20.100000000000001" customHeight="1" x14ac:dyDescent="0.15">
      <c r="A5" s="94" t="s">
        <v>7</v>
      </c>
      <c r="B5" s="95">
        <f>B6+B21</f>
        <v>80822</v>
      </c>
      <c r="C5" s="95">
        <f>C6+C21</f>
        <v>85844</v>
      </c>
      <c r="D5" s="96">
        <f>C5/B5*100</f>
        <v>106.21365469797827</v>
      </c>
    </row>
    <row r="6" spans="1:5" s="83" customFormat="1" ht="20.100000000000001" customHeight="1" x14ac:dyDescent="0.15">
      <c r="A6" s="94" t="s">
        <v>8</v>
      </c>
      <c r="B6" s="95">
        <f>SUM(B7:B20)</f>
        <v>67421</v>
      </c>
      <c r="C6" s="95">
        <f>SUM(C7:C20)</f>
        <v>73434</v>
      </c>
      <c r="D6" s="96">
        <f t="shared" ref="D6:D29" si="0">C6/B6*100</f>
        <v>108.91858619717891</v>
      </c>
    </row>
    <row r="7" spans="1:5" s="84" customFormat="1" ht="20.100000000000001" customHeight="1" x14ac:dyDescent="0.15">
      <c r="A7" s="97" t="s">
        <v>9</v>
      </c>
      <c r="B7" s="98">
        <v>21482</v>
      </c>
      <c r="C7" s="98">
        <v>22769</v>
      </c>
      <c r="D7" s="99">
        <f t="shared" si="0"/>
        <v>105.99106228470347</v>
      </c>
    </row>
    <row r="8" spans="1:5" s="84" customFormat="1" ht="20.100000000000001" customHeight="1" x14ac:dyDescent="0.15">
      <c r="A8" s="97" t="s">
        <v>10</v>
      </c>
      <c r="B8" s="98">
        <v>5998</v>
      </c>
      <c r="C8" s="98">
        <v>6444</v>
      </c>
      <c r="D8" s="99">
        <f t="shared" si="0"/>
        <v>107.43581193731244</v>
      </c>
    </row>
    <row r="9" spans="1:5" s="84" customFormat="1" ht="20.100000000000001" customHeight="1" x14ac:dyDescent="0.15">
      <c r="A9" s="97" t="s">
        <v>11</v>
      </c>
      <c r="B9" s="100">
        <v>1273</v>
      </c>
      <c r="C9" s="98">
        <v>1467</v>
      </c>
      <c r="D9" s="99">
        <f t="shared" si="0"/>
        <v>115.2395915161037</v>
      </c>
    </row>
    <row r="10" spans="1:5" s="84" customFormat="1" ht="20.100000000000001" customHeight="1" x14ac:dyDescent="0.15">
      <c r="A10" s="97" t="s">
        <v>12</v>
      </c>
      <c r="B10" s="100">
        <v>101</v>
      </c>
      <c r="C10" s="98">
        <v>116</v>
      </c>
      <c r="D10" s="99">
        <f t="shared" si="0"/>
        <v>114.85148514851484</v>
      </c>
    </row>
    <row r="11" spans="1:5" s="84" customFormat="1" ht="20.100000000000001" customHeight="1" x14ac:dyDescent="0.15">
      <c r="A11" s="97" t="s">
        <v>13</v>
      </c>
      <c r="B11" s="100">
        <v>3065</v>
      </c>
      <c r="C11" s="98">
        <v>3335</v>
      </c>
      <c r="D11" s="99">
        <f t="shared" si="0"/>
        <v>108.80913539967374</v>
      </c>
    </row>
    <row r="12" spans="1:5" s="84" customFormat="1" ht="20.100000000000001" customHeight="1" x14ac:dyDescent="0.15">
      <c r="A12" s="97" t="s">
        <v>14</v>
      </c>
      <c r="B12" s="100">
        <v>3381</v>
      </c>
      <c r="C12" s="98">
        <v>3851</v>
      </c>
      <c r="D12" s="99">
        <f t="shared" si="0"/>
        <v>113.90121265897663</v>
      </c>
    </row>
    <row r="13" spans="1:5" s="84" customFormat="1" ht="20.100000000000001" customHeight="1" x14ac:dyDescent="0.15">
      <c r="A13" s="97" t="s">
        <v>15</v>
      </c>
      <c r="B13" s="100">
        <v>958</v>
      </c>
      <c r="C13" s="98">
        <v>1162</v>
      </c>
      <c r="D13" s="99">
        <f t="shared" si="0"/>
        <v>121.29436325678498</v>
      </c>
    </row>
    <row r="14" spans="1:5" s="84" customFormat="1" ht="20.100000000000001" customHeight="1" x14ac:dyDescent="0.15">
      <c r="A14" s="97" t="s">
        <v>16</v>
      </c>
      <c r="B14" s="100">
        <v>4281</v>
      </c>
      <c r="C14" s="98">
        <v>4534</v>
      </c>
      <c r="D14" s="99">
        <f t="shared" si="0"/>
        <v>105.90983415089931</v>
      </c>
    </row>
    <row r="15" spans="1:5" s="84" customFormat="1" ht="20.100000000000001" customHeight="1" x14ac:dyDescent="0.15">
      <c r="A15" s="97" t="s">
        <v>17</v>
      </c>
      <c r="B15" s="100">
        <v>15229</v>
      </c>
      <c r="C15" s="98">
        <v>16587</v>
      </c>
      <c r="D15" s="99">
        <f t="shared" si="0"/>
        <v>108.9171974522293</v>
      </c>
    </row>
    <row r="16" spans="1:5" s="84" customFormat="1" ht="20.100000000000001" customHeight="1" x14ac:dyDescent="0.15">
      <c r="A16" s="97" t="s">
        <v>18</v>
      </c>
      <c r="B16" s="100">
        <v>1460</v>
      </c>
      <c r="C16" s="98">
        <v>2062</v>
      </c>
      <c r="D16" s="99">
        <f t="shared" si="0"/>
        <v>141.23287671232876</v>
      </c>
    </row>
    <row r="17" spans="1:4" s="84" customFormat="1" ht="20.100000000000001" customHeight="1" x14ac:dyDescent="0.15">
      <c r="A17" s="97" t="s">
        <v>19</v>
      </c>
      <c r="B17" s="100">
        <v>1405</v>
      </c>
      <c r="C17" s="98">
        <v>1503</v>
      </c>
      <c r="D17" s="99">
        <f t="shared" si="0"/>
        <v>106.97508896797152</v>
      </c>
    </row>
    <row r="18" spans="1:4" s="84" customFormat="1" ht="20.100000000000001" customHeight="1" x14ac:dyDescent="0.15">
      <c r="A18" s="97" t="s">
        <v>20</v>
      </c>
      <c r="B18" s="100">
        <v>8786</v>
      </c>
      <c r="C18" s="98">
        <v>9601</v>
      </c>
      <c r="D18" s="99">
        <f t="shared" si="0"/>
        <v>109.27612110175279</v>
      </c>
    </row>
    <row r="19" spans="1:4" s="84" customFormat="1" ht="20.100000000000001" customHeight="1" x14ac:dyDescent="0.15">
      <c r="A19" s="97" t="s">
        <v>21</v>
      </c>
      <c r="B19" s="100">
        <v>2</v>
      </c>
      <c r="C19" s="98">
        <v>3</v>
      </c>
      <c r="D19" s="99">
        <f t="shared" si="0"/>
        <v>150</v>
      </c>
    </row>
    <row r="20" spans="1:4" s="84" customFormat="1" ht="20.100000000000001" customHeight="1" x14ac:dyDescent="0.15">
      <c r="A20" s="97" t="s">
        <v>22</v>
      </c>
      <c r="B20" s="100"/>
      <c r="C20" s="98">
        <v>0</v>
      </c>
      <c r="D20" s="99"/>
    </row>
    <row r="21" spans="1:4" s="84" customFormat="1" ht="20.100000000000001" customHeight="1" x14ac:dyDescent="0.15">
      <c r="A21" s="94" t="s">
        <v>23</v>
      </c>
      <c r="B21" s="95">
        <f>SUM(B22:B29)</f>
        <v>13401</v>
      </c>
      <c r="C21" s="95">
        <f>SUM(C22:C29)</f>
        <v>12410</v>
      </c>
      <c r="D21" s="96">
        <f t="shared" si="0"/>
        <v>92.60502947541228</v>
      </c>
    </row>
    <row r="22" spans="1:4" s="84" customFormat="1" ht="20.100000000000001" customHeight="1" x14ac:dyDescent="0.15">
      <c r="A22" s="97" t="s">
        <v>24</v>
      </c>
      <c r="B22" s="98">
        <v>4121</v>
      </c>
      <c r="C22" s="98">
        <v>4410</v>
      </c>
      <c r="D22" s="99">
        <f t="shared" si="0"/>
        <v>107.01286095607863</v>
      </c>
    </row>
    <row r="23" spans="1:4" s="84" customFormat="1" ht="20.100000000000001" customHeight="1" x14ac:dyDescent="0.15">
      <c r="A23" s="97" t="s">
        <v>25</v>
      </c>
      <c r="B23" s="98">
        <v>1539</v>
      </c>
      <c r="C23" s="98">
        <v>414</v>
      </c>
      <c r="D23" s="99">
        <f t="shared" si="0"/>
        <v>26.900584795321635</v>
      </c>
    </row>
    <row r="24" spans="1:4" s="84" customFormat="1" ht="20.100000000000001" customHeight="1" x14ac:dyDescent="0.15">
      <c r="A24" s="97" t="s">
        <v>26</v>
      </c>
      <c r="B24" s="98">
        <v>2692</v>
      </c>
      <c r="C24" s="98">
        <v>1692</v>
      </c>
      <c r="D24" s="99">
        <f t="shared" si="0"/>
        <v>62.852897473997025</v>
      </c>
    </row>
    <row r="25" spans="1:4" s="84" customFormat="1" ht="20.100000000000001" customHeight="1" x14ac:dyDescent="0.15">
      <c r="A25" s="97" t="s">
        <v>27</v>
      </c>
      <c r="B25" s="98">
        <v>0</v>
      </c>
      <c r="C25" s="98">
        <v>42</v>
      </c>
      <c r="D25" s="99"/>
    </row>
    <row r="26" spans="1:4" s="84" customFormat="1" ht="20.100000000000001" customHeight="1" x14ac:dyDescent="0.15">
      <c r="A26" s="97" t="s">
        <v>28</v>
      </c>
      <c r="B26" s="98">
        <v>2747</v>
      </c>
      <c r="C26" s="98">
        <v>3765</v>
      </c>
      <c r="D26" s="99">
        <f t="shared" si="0"/>
        <v>137.05860939206406</v>
      </c>
    </row>
    <row r="27" spans="1:4" s="84" customFormat="1" ht="20.100000000000001" customHeight="1" x14ac:dyDescent="0.15">
      <c r="A27" s="97" t="s">
        <v>29</v>
      </c>
      <c r="B27" s="98">
        <v>0</v>
      </c>
      <c r="C27" s="98">
        <v>0</v>
      </c>
      <c r="D27" s="99"/>
    </row>
    <row r="28" spans="1:4" s="84" customFormat="1" ht="20.100000000000001" customHeight="1" x14ac:dyDescent="0.15">
      <c r="A28" s="97" t="s">
        <v>30</v>
      </c>
      <c r="B28" s="98">
        <v>2234</v>
      </c>
      <c r="C28" s="98">
        <v>2019</v>
      </c>
      <c r="D28" s="99">
        <f t="shared" si="0"/>
        <v>90.376007162041176</v>
      </c>
    </row>
    <row r="29" spans="1:4" s="84" customFormat="1" ht="20.100000000000001" customHeight="1" x14ac:dyDescent="0.15">
      <c r="A29" s="97" t="s">
        <v>31</v>
      </c>
      <c r="B29" s="98">
        <v>68</v>
      </c>
      <c r="C29" s="98">
        <v>68</v>
      </c>
      <c r="D29" s="99">
        <f t="shared" si="0"/>
        <v>100</v>
      </c>
    </row>
    <row r="30" spans="1:4" ht="20.100000000000001" customHeight="1" x14ac:dyDescent="0.15">
      <c r="A30" s="101"/>
      <c r="B30" s="102"/>
      <c r="C30" s="102"/>
      <c r="D30" s="103"/>
    </row>
  </sheetData>
  <mergeCells count="1">
    <mergeCell ref="A2:D2"/>
  </mergeCells>
  <phoneticPr fontId="15" type="noConversion"/>
  <printOptions horizontalCentered="1"/>
  <pageMargins left="0.70833333333333304" right="0.70833333333333304" top="0.75138888888888899" bottom="0.75138888888888899" header="0.29861111111111099" footer="0.29861111111111099"/>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958"/>
  <sheetViews>
    <sheetView showGridLines="0" view="pageBreakPreview" zoomScaleNormal="100" zoomScaleSheetLayoutView="100" workbookViewId="0">
      <selection sqref="A1:XFD1"/>
    </sheetView>
  </sheetViews>
  <sheetFormatPr defaultColWidth="9" defaultRowHeight="15" customHeight="1" x14ac:dyDescent="0.15"/>
  <cols>
    <col min="1" max="1" width="43.875" style="16" customWidth="1"/>
    <col min="2" max="3" width="14.75" style="18" customWidth="1"/>
    <col min="4" max="4" width="14.75" style="70" customWidth="1"/>
    <col min="5" max="16384" width="9" style="17"/>
  </cols>
  <sheetData>
    <row r="1" spans="1:4" s="222" customFormat="1" ht="18" customHeight="1" x14ac:dyDescent="0.15">
      <c r="A1" s="226" t="s">
        <v>1659</v>
      </c>
      <c r="B1" s="231"/>
      <c r="C1" s="231"/>
      <c r="D1" s="236"/>
    </row>
    <row r="2" spans="1:4" s="16" customFormat="1" ht="36" customHeight="1" x14ac:dyDescent="0.15">
      <c r="A2" s="248" t="s">
        <v>1660</v>
      </c>
      <c r="B2" s="249"/>
      <c r="C2" s="249"/>
      <c r="D2" s="249"/>
    </row>
    <row r="3" spans="1:4" ht="15" customHeight="1" x14ac:dyDescent="0.15">
      <c r="D3" s="70" t="s">
        <v>0</v>
      </c>
    </row>
    <row r="4" spans="1:4" ht="30" customHeight="1" x14ac:dyDescent="0.15">
      <c r="A4" s="21" t="s">
        <v>57</v>
      </c>
      <c r="B4" s="22" t="s">
        <v>89</v>
      </c>
      <c r="C4" s="23" t="s">
        <v>87</v>
      </c>
      <c r="D4" s="24" t="s">
        <v>90</v>
      </c>
    </row>
    <row r="5" spans="1:4" ht="15" customHeight="1" x14ac:dyDescent="0.15">
      <c r="A5" s="71" t="s">
        <v>91</v>
      </c>
      <c r="B5" s="26">
        <v>18744</v>
      </c>
      <c r="C5" s="26">
        <f>C6+C18+C27+C38+C49+C60+C71+C79+C88+C97+C108+C120+C127+C134+C141+C148+C155+C162+C176+C182+C189+C204</f>
        <v>18581</v>
      </c>
      <c r="D5" s="39">
        <f t="shared" ref="D5:D68" si="0">IF(B5=0,"",ROUND(C5/B5*100,1))</f>
        <v>99.1</v>
      </c>
    </row>
    <row r="6" spans="1:4" ht="15" customHeight="1" x14ac:dyDescent="0.15">
      <c r="A6" s="72" t="s">
        <v>92</v>
      </c>
      <c r="B6" s="26">
        <v>296</v>
      </c>
      <c r="C6" s="26">
        <f>SUM(C7:C17)</f>
        <v>301</v>
      </c>
      <c r="D6" s="39">
        <f t="shared" si="0"/>
        <v>101.7</v>
      </c>
    </row>
    <row r="7" spans="1:4" ht="15" customHeight="1" x14ac:dyDescent="0.15">
      <c r="A7" s="72" t="s">
        <v>93</v>
      </c>
      <c r="B7" s="26">
        <v>282</v>
      </c>
      <c r="C7" s="26">
        <v>290</v>
      </c>
      <c r="D7" s="39">
        <f t="shared" si="0"/>
        <v>102.8</v>
      </c>
    </row>
    <row r="8" spans="1:4" ht="15" customHeight="1" x14ac:dyDescent="0.15">
      <c r="A8" s="72" t="s">
        <v>94</v>
      </c>
      <c r="B8" s="26"/>
      <c r="C8" s="26"/>
      <c r="D8" s="39" t="str">
        <f t="shared" si="0"/>
        <v/>
      </c>
    </row>
    <row r="9" spans="1:4" ht="15" customHeight="1" x14ac:dyDescent="0.15">
      <c r="A9" s="73" t="s">
        <v>95</v>
      </c>
      <c r="B9" s="26"/>
      <c r="C9" s="26"/>
      <c r="D9" s="39" t="str">
        <f t="shared" si="0"/>
        <v/>
      </c>
    </row>
    <row r="10" spans="1:4" ht="15" customHeight="1" x14ac:dyDescent="0.15">
      <c r="A10" s="73" t="s">
        <v>96</v>
      </c>
      <c r="B10" s="26"/>
      <c r="C10" s="26"/>
      <c r="D10" s="39" t="str">
        <f t="shared" si="0"/>
        <v/>
      </c>
    </row>
    <row r="11" spans="1:4" ht="15" customHeight="1" x14ac:dyDescent="0.15">
      <c r="A11" s="73" t="s">
        <v>97</v>
      </c>
      <c r="B11" s="26"/>
      <c r="C11" s="26"/>
      <c r="D11" s="39" t="str">
        <f t="shared" si="0"/>
        <v/>
      </c>
    </row>
    <row r="12" spans="1:4" ht="15" customHeight="1" x14ac:dyDescent="0.15">
      <c r="A12" s="71" t="s">
        <v>98</v>
      </c>
      <c r="B12" s="26"/>
      <c r="C12" s="26"/>
      <c r="D12" s="39" t="str">
        <f t="shared" si="0"/>
        <v/>
      </c>
    </row>
    <row r="13" spans="1:4" ht="15" customHeight="1" x14ac:dyDescent="0.15">
      <c r="A13" s="71" t="s">
        <v>99</v>
      </c>
      <c r="B13" s="26"/>
      <c r="C13" s="26"/>
      <c r="D13" s="39" t="str">
        <f t="shared" si="0"/>
        <v/>
      </c>
    </row>
    <row r="14" spans="1:4" ht="15" customHeight="1" x14ac:dyDescent="0.15">
      <c r="A14" s="71" t="s">
        <v>100</v>
      </c>
      <c r="B14" s="26">
        <v>14</v>
      </c>
      <c r="C14" s="26">
        <v>11</v>
      </c>
      <c r="D14" s="39">
        <f t="shared" si="0"/>
        <v>78.599999999999994</v>
      </c>
    </row>
    <row r="15" spans="1:4" ht="15" customHeight="1" x14ac:dyDescent="0.15">
      <c r="A15" s="71" t="s">
        <v>101</v>
      </c>
      <c r="B15" s="26"/>
      <c r="C15" s="26"/>
      <c r="D15" s="39" t="str">
        <f t="shared" si="0"/>
        <v/>
      </c>
    </row>
    <row r="16" spans="1:4" ht="15" customHeight="1" x14ac:dyDescent="0.15">
      <c r="A16" s="71" t="s">
        <v>102</v>
      </c>
      <c r="B16" s="26"/>
      <c r="C16" s="26"/>
      <c r="D16" s="39" t="str">
        <f t="shared" si="0"/>
        <v/>
      </c>
    </row>
    <row r="17" spans="1:4" ht="15" customHeight="1" x14ac:dyDescent="0.15">
      <c r="A17" s="71" t="s">
        <v>103</v>
      </c>
      <c r="B17" s="26"/>
      <c r="C17" s="26"/>
      <c r="D17" s="39" t="str">
        <f t="shared" si="0"/>
        <v/>
      </c>
    </row>
    <row r="18" spans="1:4" ht="15" customHeight="1" x14ac:dyDescent="0.15">
      <c r="A18" s="72" t="s">
        <v>104</v>
      </c>
      <c r="B18" s="26">
        <v>255</v>
      </c>
      <c r="C18" s="26">
        <f>SUM(C19:C26)</f>
        <v>289</v>
      </c>
      <c r="D18" s="39">
        <f t="shared" si="0"/>
        <v>113.3</v>
      </c>
    </row>
    <row r="19" spans="1:4" ht="15" customHeight="1" x14ac:dyDescent="0.15">
      <c r="A19" s="72" t="s">
        <v>93</v>
      </c>
      <c r="B19" s="26">
        <v>255</v>
      </c>
      <c r="C19" s="26">
        <v>279</v>
      </c>
      <c r="D19" s="39">
        <f t="shared" si="0"/>
        <v>109.4</v>
      </c>
    </row>
    <row r="20" spans="1:4" ht="15" customHeight="1" x14ac:dyDescent="0.15">
      <c r="A20" s="72" t="s">
        <v>94</v>
      </c>
      <c r="B20" s="26"/>
      <c r="C20" s="26"/>
      <c r="D20" s="39" t="str">
        <f t="shared" si="0"/>
        <v/>
      </c>
    </row>
    <row r="21" spans="1:4" ht="15" customHeight="1" x14ac:dyDescent="0.15">
      <c r="A21" s="73" t="s">
        <v>95</v>
      </c>
      <c r="B21" s="26"/>
      <c r="C21" s="26"/>
      <c r="D21" s="39" t="str">
        <f t="shared" si="0"/>
        <v/>
      </c>
    </row>
    <row r="22" spans="1:4" ht="15" customHeight="1" x14ac:dyDescent="0.15">
      <c r="A22" s="73" t="s">
        <v>105</v>
      </c>
      <c r="B22" s="26"/>
      <c r="C22" s="26"/>
      <c r="D22" s="39" t="str">
        <f t="shared" si="0"/>
        <v/>
      </c>
    </row>
    <row r="23" spans="1:4" ht="15" customHeight="1" x14ac:dyDescent="0.15">
      <c r="A23" s="73" t="s">
        <v>106</v>
      </c>
      <c r="B23" s="26"/>
      <c r="C23" s="26">
        <v>6</v>
      </c>
      <c r="D23" s="39" t="str">
        <f t="shared" si="0"/>
        <v/>
      </c>
    </row>
    <row r="24" spans="1:4" ht="15" customHeight="1" x14ac:dyDescent="0.15">
      <c r="A24" s="73" t="s">
        <v>107</v>
      </c>
      <c r="B24" s="26"/>
      <c r="C24" s="26"/>
      <c r="D24" s="39" t="str">
        <f t="shared" si="0"/>
        <v/>
      </c>
    </row>
    <row r="25" spans="1:4" ht="15" customHeight="1" x14ac:dyDescent="0.15">
      <c r="A25" s="73" t="s">
        <v>102</v>
      </c>
      <c r="B25" s="26"/>
      <c r="C25" s="26"/>
      <c r="D25" s="39" t="str">
        <f t="shared" si="0"/>
        <v/>
      </c>
    </row>
    <row r="26" spans="1:4" ht="15" customHeight="1" x14ac:dyDescent="0.15">
      <c r="A26" s="73" t="s">
        <v>108</v>
      </c>
      <c r="B26" s="26"/>
      <c r="C26" s="26">
        <v>4</v>
      </c>
      <c r="D26" s="39" t="str">
        <f t="shared" si="0"/>
        <v/>
      </c>
    </row>
    <row r="27" spans="1:4" ht="15" customHeight="1" x14ac:dyDescent="0.15">
      <c r="A27" s="72" t="s">
        <v>109</v>
      </c>
      <c r="B27" s="26">
        <v>11083</v>
      </c>
      <c r="C27" s="26">
        <f>SUM(C28:C37)</f>
        <v>10650</v>
      </c>
      <c r="D27" s="39">
        <f t="shared" si="0"/>
        <v>96.1</v>
      </c>
    </row>
    <row r="28" spans="1:4" ht="15" customHeight="1" x14ac:dyDescent="0.15">
      <c r="A28" s="72" t="s">
        <v>93</v>
      </c>
      <c r="B28" s="26">
        <v>4733</v>
      </c>
      <c r="C28" s="26">
        <v>5735</v>
      </c>
      <c r="D28" s="39">
        <f t="shared" si="0"/>
        <v>121.2</v>
      </c>
    </row>
    <row r="29" spans="1:4" ht="15" customHeight="1" x14ac:dyDescent="0.15">
      <c r="A29" s="72" t="s">
        <v>94</v>
      </c>
      <c r="B29" s="26"/>
      <c r="C29" s="26"/>
      <c r="D29" s="39" t="str">
        <f t="shared" si="0"/>
        <v/>
      </c>
    </row>
    <row r="30" spans="1:4" ht="15" customHeight="1" x14ac:dyDescent="0.15">
      <c r="A30" s="73" t="s">
        <v>95</v>
      </c>
      <c r="B30" s="26">
        <v>607</v>
      </c>
      <c r="C30" s="26">
        <v>310</v>
      </c>
      <c r="D30" s="39">
        <f t="shared" si="0"/>
        <v>51.1</v>
      </c>
    </row>
    <row r="31" spans="1:4" ht="15" customHeight="1" x14ac:dyDescent="0.15">
      <c r="A31" s="73" t="s">
        <v>110</v>
      </c>
      <c r="B31" s="26"/>
      <c r="C31" s="26"/>
      <c r="D31" s="39" t="str">
        <f t="shared" si="0"/>
        <v/>
      </c>
    </row>
    <row r="32" spans="1:4" ht="15" customHeight="1" x14ac:dyDescent="0.15">
      <c r="A32" s="73" t="s">
        <v>111</v>
      </c>
      <c r="B32" s="26"/>
      <c r="C32" s="26"/>
      <c r="D32" s="39" t="str">
        <f t="shared" si="0"/>
        <v/>
      </c>
    </row>
    <row r="33" spans="1:4" ht="15" customHeight="1" x14ac:dyDescent="0.15">
      <c r="A33" s="74" t="s">
        <v>112</v>
      </c>
      <c r="B33" s="26"/>
      <c r="C33" s="26"/>
      <c r="D33" s="39" t="str">
        <f t="shared" si="0"/>
        <v/>
      </c>
    </row>
    <row r="34" spans="1:4" ht="15" customHeight="1" x14ac:dyDescent="0.15">
      <c r="A34" s="72" t="s">
        <v>113</v>
      </c>
      <c r="B34" s="26">
        <v>290</v>
      </c>
      <c r="C34" s="26">
        <v>276</v>
      </c>
      <c r="D34" s="39">
        <f t="shared" si="0"/>
        <v>95.2</v>
      </c>
    </row>
    <row r="35" spans="1:4" ht="15" customHeight="1" x14ac:dyDescent="0.15">
      <c r="A35" s="73" t="s">
        <v>114</v>
      </c>
      <c r="B35" s="26"/>
      <c r="C35" s="26"/>
      <c r="D35" s="39" t="str">
        <f t="shared" si="0"/>
        <v/>
      </c>
    </row>
    <row r="36" spans="1:4" ht="15" customHeight="1" x14ac:dyDescent="0.15">
      <c r="A36" s="73" t="s">
        <v>102</v>
      </c>
      <c r="B36" s="26"/>
      <c r="C36" s="26"/>
      <c r="D36" s="39" t="str">
        <f t="shared" si="0"/>
        <v/>
      </c>
    </row>
    <row r="37" spans="1:4" ht="15" customHeight="1" x14ac:dyDescent="0.15">
      <c r="A37" s="73" t="s">
        <v>115</v>
      </c>
      <c r="B37" s="26">
        <v>5453</v>
      </c>
      <c r="C37" s="26">
        <v>4329</v>
      </c>
      <c r="D37" s="39">
        <f t="shared" si="0"/>
        <v>79.400000000000006</v>
      </c>
    </row>
    <row r="38" spans="1:4" ht="15" customHeight="1" x14ac:dyDescent="0.15">
      <c r="A38" s="72" t="s">
        <v>116</v>
      </c>
      <c r="B38" s="26">
        <v>270</v>
      </c>
      <c r="C38" s="26">
        <v>216</v>
      </c>
      <c r="D38" s="39">
        <f t="shared" si="0"/>
        <v>80</v>
      </c>
    </row>
    <row r="39" spans="1:4" ht="15" customHeight="1" x14ac:dyDescent="0.15">
      <c r="A39" s="72" t="s">
        <v>93</v>
      </c>
      <c r="B39" s="26">
        <v>190</v>
      </c>
      <c r="C39" s="26">
        <v>196</v>
      </c>
      <c r="D39" s="39">
        <f t="shared" si="0"/>
        <v>103.2</v>
      </c>
    </row>
    <row r="40" spans="1:4" ht="15" customHeight="1" x14ac:dyDescent="0.15">
      <c r="A40" s="72" t="s">
        <v>94</v>
      </c>
      <c r="B40" s="26"/>
      <c r="C40" s="26"/>
      <c r="D40" s="39" t="str">
        <f t="shared" si="0"/>
        <v/>
      </c>
    </row>
    <row r="41" spans="1:4" ht="15" customHeight="1" x14ac:dyDescent="0.15">
      <c r="A41" s="73" t="s">
        <v>95</v>
      </c>
      <c r="B41" s="26"/>
      <c r="C41" s="26"/>
      <c r="D41" s="39" t="str">
        <f t="shared" si="0"/>
        <v/>
      </c>
    </row>
    <row r="42" spans="1:4" ht="15" customHeight="1" x14ac:dyDescent="0.15">
      <c r="A42" s="73" t="s">
        <v>117</v>
      </c>
      <c r="B42" s="26">
        <v>20</v>
      </c>
      <c r="C42" s="26"/>
      <c r="D42" s="39">
        <f t="shared" si="0"/>
        <v>0</v>
      </c>
    </row>
    <row r="43" spans="1:4" ht="15" customHeight="1" x14ac:dyDescent="0.15">
      <c r="A43" s="73" t="s">
        <v>118</v>
      </c>
      <c r="B43" s="26"/>
      <c r="C43" s="26"/>
      <c r="D43" s="39" t="str">
        <f t="shared" si="0"/>
        <v/>
      </c>
    </row>
    <row r="44" spans="1:4" ht="15" customHeight="1" x14ac:dyDescent="0.15">
      <c r="A44" s="72" t="s">
        <v>119</v>
      </c>
      <c r="B44" s="26"/>
      <c r="C44" s="26"/>
      <c r="D44" s="39" t="str">
        <f t="shared" si="0"/>
        <v/>
      </c>
    </row>
    <row r="45" spans="1:4" ht="15" customHeight="1" x14ac:dyDescent="0.15">
      <c r="A45" s="72" t="s">
        <v>120</v>
      </c>
      <c r="B45" s="26"/>
      <c r="C45" s="26"/>
      <c r="D45" s="39" t="str">
        <f t="shared" si="0"/>
        <v/>
      </c>
    </row>
    <row r="46" spans="1:4" ht="15" customHeight="1" x14ac:dyDescent="0.15">
      <c r="A46" s="72" t="s">
        <v>121</v>
      </c>
      <c r="B46" s="26"/>
      <c r="C46" s="26"/>
      <c r="D46" s="39" t="str">
        <f t="shared" si="0"/>
        <v/>
      </c>
    </row>
    <row r="47" spans="1:4" ht="15" customHeight="1" x14ac:dyDescent="0.15">
      <c r="A47" s="72" t="s">
        <v>102</v>
      </c>
      <c r="B47" s="26"/>
      <c r="C47" s="26"/>
      <c r="D47" s="39" t="str">
        <f t="shared" si="0"/>
        <v/>
      </c>
    </row>
    <row r="48" spans="1:4" ht="15" customHeight="1" x14ac:dyDescent="0.15">
      <c r="A48" s="72" t="s">
        <v>122</v>
      </c>
      <c r="B48" s="26">
        <v>60</v>
      </c>
      <c r="C48" s="26">
        <v>20</v>
      </c>
      <c r="D48" s="39">
        <f t="shared" si="0"/>
        <v>33.299999999999997</v>
      </c>
    </row>
    <row r="49" spans="1:4" ht="15" customHeight="1" x14ac:dyDescent="0.15">
      <c r="A49" s="73" t="s">
        <v>123</v>
      </c>
      <c r="B49" s="26">
        <v>164</v>
      </c>
      <c r="C49" s="26">
        <f>SUM(C50:C59)</f>
        <v>319</v>
      </c>
      <c r="D49" s="39">
        <f t="shared" si="0"/>
        <v>194.5</v>
      </c>
    </row>
    <row r="50" spans="1:4" ht="15" customHeight="1" x14ac:dyDescent="0.15">
      <c r="A50" s="73" t="s">
        <v>93</v>
      </c>
      <c r="B50" s="26">
        <v>83</v>
      </c>
      <c r="C50" s="26">
        <v>99</v>
      </c>
      <c r="D50" s="39">
        <f t="shared" si="0"/>
        <v>119.3</v>
      </c>
    </row>
    <row r="51" spans="1:4" ht="15" customHeight="1" x14ac:dyDescent="0.15">
      <c r="A51" s="73" t="s">
        <v>94</v>
      </c>
      <c r="B51" s="26"/>
      <c r="C51" s="26"/>
      <c r="D51" s="39" t="str">
        <f t="shared" si="0"/>
        <v/>
      </c>
    </row>
    <row r="52" spans="1:4" ht="15" customHeight="1" x14ac:dyDescent="0.15">
      <c r="A52" s="71" t="s">
        <v>95</v>
      </c>
      <c r="B52" s="26"/>
      <c r="C52" s="26"/>
      <c r="D52" s="39" t="str">
        <f t="shared" si="0"/>
        <v/>
      </c>
    </row>
    <row r="53" spans="1:4" ht="15" customHeight="1" x14ac:dyDescent="0.15">
      <c r="A53" s="72" t="s">
        <v>124</v>
      </c>
      <c r="B53" s="26"/>
      <c r="C53" s="26"/>
      <c r="D53" s="39" t="str">
        <f t="shared" si="0"/>
        <v/>
      </c>
    </row>
    <row r="54" spans="1:4" ht="15" customHeight="1" x14ac:dyDescent="0.15">
      <c r="A54" s="72" t="s">
        <v>125</v>
      </c>
      <c r="B54" s="26"/>
      <c r="C54" s="26"/>
      <c r="D54" s="39" t="str">
        <f t="shared" si="0"/>
        <v/>
      </c>
    </row>
    <row r="55" spans="1:4" ht="15" customHeight="1" x14ac:dyDescent="0.15">
      <c r="A55" s="72" t="s">
        <v>126</v>
      </c>
      <c r="B55" s="26"/>
      <c r="C55" s="26"/>
      <c r="D55" s="39" t="str">
        <f t="shared" si="0"/>
        <v/>
      </c>
    </row>
    <row r="56" spans="1:4" ht="15" customHeight="1" x14ac:dyDescent="0.15">
      <c r="A56" s="73" t="s">
        <v>127</v>
      </c>
      <c r="B56" s="26">
        <v>77</v>
      </c>
      <c r="C56" s="26">
        <v>220</v>
      </c>
      <c r="D56" s="39">
        <f t="shared" si="0"/>
        <v>285.7</v>
      </c>
    </row>
    <row r="57" spans="1:4" ht="15" customHeight="1" x14ac:dyDescent="0.15">
      <c r="A57" s="73" t="s">
        <v>128</v>
      </c>
      <c r="B57" s="26">
        <v>4</v>
      </c>
      <c r="C57" s="26"/>
      <c r="D57" s="39">
        <f t="shared" si="0"/>
        <v>0</v>
      </c>
    </row>
    <row r="58" spans="1:4" ht="15" customHeight="1" x14ac:dyDescent="0.15">
      <c r="A58" s="73" t="s">
        <v>102</v>
      </c>
      <c r="B58" s="26"/>
      <c r="C58" s="26"/>
      <c r="D58" s="39" t="str">
        <f t="shared" si="0"/>
        <v/>
      </c>
    </row>
    <row r="59" spans="1:4" ht="15" customHeight="1" x14ac:dyDescent="0.15">
      <c r="A59" s="72" t="s">
        <v>129</v>
      </c>
      <c r="B59" s="26"/>
      <c r="C59" s="26"/>
      <c r="D59" s="39" t="str">
        <f t="shared" si="0"/>
        <v/>
      </c>
    </row>
    <row r="60" spans="1:4" ht="15" customHeight="1" x14ac:dyDescent="0.15">
      <c r="A60" s="73" t="s">
        <v>130</v>
      </c>
      <c r="B60" s="26">
        <v>760</v>
      </c>
      <c r="C60" s="26">
        <f>SUM(C61:C70)</f>
        <v>993</v>
      </c>
      <c r="D60" s="39">
        <f t="shared" si="0"/>
        <v>130.69999999999999</v>
      </c>
    </row>
    <row r="61" spans="1:4" ht="15" customHeight="1" x14ac:dyDescent="0.15">
      <c r="A61" s="74" t="s">
        <v>93</v>
      </c>
      <c r="B61" s="26">
        <v>625</v>
      </c>
      <c r="C61" s="26">
        <v>772</v>
      </c>
      <c r="D61" s="39">
        <f t="shared" si="0"/>
        <v>123.5</v>
      </c>
    </row>
    <row r="62" spans="1:4" ht="15" customHeight="1" x14ac:dyDescent="0.15">
      <c r="A62" s="73" t="s">
        <v>94</v>
      </c>
      <c r="B62" s="26"/>
      <c r="C62" s="26"/>
      <c r="D62" s="39" t="str">
        <f t="shared" si="0"/>
        <v/>
      </c>
    </row>
    <row r="63" spans="1:4" ht="15" customHeight="1" x14ac:dyDescent="0.15">
      <c r="A63" s="71" t="s">
        <v>95</v>
      </c>
      <c r="B63" s="26"/>
      <c r="C63" s="26"/>
      <c r="D63" s="39" t="str">
        <f t="shared" si="0"/>
        <v/>
      </c>
    </row>
    <row r="64" spans="1:4" ht="15" customHeight="1" x14ac:dyDescent="0.15">
      <c r="A64" s="71" t="s">
        <v>131</v>
      </c>
      <c r="B64" s="26"/>
      <c r="C64" s="26"/>
      <c r="D64" s="39" t="str">
        <f t="shared" si="0"/>
        <v/>
      </c>
    </row>
    <row r="65" spans="1:4" ht="15" customHeight="1" x14ac:dyDescent="0.15">
      <c r="A65" s="71" t="s">
        <v>132</v>
      </c>
      <c r="B65" s="26"/>
      <c r="C65" s="26"/>
      <c r="D65" s="39" t="str">
        <f t="shared" si="0"/>
        <v/>
      </c>
    </row>
    <row r="66" spans="1:4" ht="15" customHeight="1" x14ac:dyDescent="0.15">
      <c r="A66" s="71" t="s">
        <v>133</v>
      </c>
      <c r="B66" s="26"/>
      <c r="C66" s="26"/>
      <c r="D66" s="39" t="str">
        <f t="shared" si="0"/>
        <v/>
      </c>
    </row>
    <row r="67" spans="1:4" ht="15" customHeight="1" x14ac:dyDescent="0.15">
      <c r="A67" s="71" t="s">
        <v>134</v>
      </c>
      <c r="B67" s="26"/>
      <c r="C67" s="26">
        <v>34</v>
      </c>
      <c r="D67" s="39" t="str">
        <f t="shared" si="0"/>
        <v/>
      </c>
    </row>
    <row r="68" spans="1:4" ht="15" customHeight="1" x14ac:dyDescent="0.15">
      <c r="A68" s="72" t="s">
        <v>135</v>
      </c>
      <c r="B68" s="26"/>
      <c r="C68" s="26">
        <v>55</v>
      </c>
      <c r="D68" s="39" t="str">
        <f t="shared" si="0"/>
        <v/>
      </c>
    </row>
    <row r="69" spans="1:4" ht="15" customHeight="1" x14ac:dyDescent="0.15">
      <c r="A69" s="73" t="s">
        <v>102</v>
      </c>
      <c r="B69" s="26">
        <v>97</v>
      </c>
      <c r="C69" s="26">
        <v>132</v>
      </c>
      <c r="D69" s="39">
        <f t="shared" ref="D69:D132" si="1">IF(B69=0,"",ROUND(C69/B69*100,1))</f>
        <v>136.1</v>
      </c>
    </row>
    <row r="70" spans="1:4" ht="15" customHeight="1" x14ac:dyDescent="0.15">
      <c r="A70" s="73" t="s">
        <v>136</v>
      </c>
      <c r="B70" s="26">
        <v>38</v>
      </c>
      <c r="C70" s="26"/>
      <c r="D70" s="39">
        <f t="shared" si="1"/>
        <v>0</v>
      </c>
    </row>
    <row r="71" spans="1:4" ht="15" customHeight="1" x14ac:dyDescent="0.15">
      <c r="A71" s="73" t="s">
        <v>137</v>
      </c>
      <c r="B71" s="26">
        <v>619</v>
      </c>
      <c r="C71" s="26">
        <f>SUM(C72:C78)</f>
        <v>500</v>
      </c>
      <c r="D71" s="39">
        <f t="shared" si="1"/>
        <v>80.8</v>
      </c>
    </row>
    <row r="72" spans="1:4" ht="15" customHeight="1" x14ac:dyDescent="0.15">
      <c r="A72" s="72" t="s">
        <v>93</v>
      </c>
      <c r="B72" s="26"/>
      <c r="C72" s="26"/>
      <c r="D72" s="39" t="str">
        <f t="shared" si="1"/>
        <v/>
      </c>
    </row>
    <row r="73" spans="1:4" ht="15" customHeight="1" x14ac:dyDescent="0.15">
      <c r="A73" s="72" t="s">
        <v>94</v>
      </c>
      <c r="B73" s="26"/>
      <c r="C73" s="26"/>
      <c r="D73" s="39" t="str">
        <f t="shared" si="1"/>
        <v/>
      </c>
    </row>
    <row r="74" spans="1:4" ht="15" customHeight="1" x14ac:dyDescent="0.15">
      <c r="A74" s="72" t="s">
        <v>95</v>
      </c>
      <c r="B74" s="26"/>
      <c r="C74" s="26"/>
      <c r="D74" s="39" t="str">
        <f t="shared" si="1"/>
        <v/>
      </c>
    </row>
    <row r="75" spans="1:4" ht="15" customHeight="1" x14ac:dyDescent="0.15">
      <c r="A75" s="73" t="s">
        <v>134</v>
      </c>
      <c r="B75" s="26"/>
      <c r="C75" s="26"/>
      <c r="D75" s="39" t="str">
        <f t="shared" si="1"/>
        <v/>
      </c>
    </row>
    <row r="76" spans="1:4" ht="15" customHeight="1" x14ac:dyDescent="0.15">
      <c r="A76" s="73" t="s">
        <v>138</v>
      </c>
      <c r="B76" s="26"/>
      <c r="C76" s="26"/>
      <c r="D76" s="39" t="str">
        <f t="shared" si="1"/>
        <v/>
      </c>
    </row>
    <row r="77" spans="1:4" ht="15" customHeight="1" x14ac:dyDescent="0.15">
      <c r="A77" s="73" t="s">
        <v>102</v>
      </c>
      <c r="B77" s="26"/>
      <c r="C77" s="26"/>
      <c r="D77" s="39" t="str">
        <f t="shared" si="1"/>
        <v/>
      </c>
    </row>
    <row r="78" spans="1:4" ht="15" customHeight="1" x14ac:dyDescent="0.15">
      <c r="A78" s="71" t="s">
        <v>139</v>
      </c>
      <c r="B78" s="26">
        <v>619</v>
      </c>
      <c r="C78" s="26">
        <v>500</v>
      </c>
      <c r="D78" s="39">
        <f t="shared" si="1"/>
        <v>80.8</v>
      </c>
    </row>
    <row r="79" spans="1:4" ht="15" customHeight="1" x14ac:dyDescent="0.15">
      <c r="A79" s="72" t="s">
        <v>140</v>
      </c>
      <c r="B79" s="26">
        <v>152</v>
      </c>
      <c r="C79" s="26">
        <v>249</v>
      </c>
      <c r="D79" s="39">
        <f t="shared" si="1"/>
        <v>163.80000000000001</v>
      </c>
    </row>
    <row r="80" spans="1:4" ht="15" customHeight="1" x14ac:dyDescent="0.15">
      <c r="A80" s="72" t="s">
        <v>93</v>
      </c>
      <c r="B80" s="26">
        <v>147</v>
      </c>
      <c r="C80" s="26">
        <v>148</v>
      </c>
      <c r="D80" s="39">
        <f t="shared" si="1"/>
        <v>100.7</v>
      </c>
    </row>
    <row r="81" spans="1:4" ht="15" customHeight="1" x14ac:dyDescent="0.15">
      <c r="A81" s="72" t="s">
        <v>94</v>
      </c>
      <c r="B81" s="26"/>
      <c r="C81" s="26"/>
      <c r="D81" s="39" t="str">
        <f t="shared" si="1"/>
        <v/>
      </c>
    </row>
    <row r="82" spans="1:4" ht="15" customHeight="1" x14ac:dyDescent="0.15">
      <c r="A82" s="73" t="s">
        <v>95</v>
      </c>
      <c r="B82" s="26"/>
      <c r="C82" s="26"/>
      <c r="D82" s="39" t="str">
        <f t="shared" si="1"/>
        <v/>
      </c>
    </row>
    <row r="83" spans="1:4" ht="15" customHeight="1" x14ac:dyDescent="0.15">
      <c r="A83" s="73" t="s">
        <v>141</v>
      </c>
      <c r="B83" s="26">
        <v>5</v>
      </c>
      <c r="C83" s="26">
        <v>65</v>
      </c>
      <c r="D83" s="39">
        <f t="shared" si="1"/>
        <v>1300</v>
      </c>
    </row>
    <row r="84" spans="1:4" ht="15" customHeight="1" x14ac:dyDescent="0.15">
      <c r="A84" s="73" t="s">
        <v>142</v>
      </c>
      <c r="B84" s="26"/>
      <c r="C84" s="26"/>
      <c r="D84" s="39" t="str">
        <f t="shared" si="1"/>
        <v/>
      </c>
    </row>
    <row r="85" spans="1:4" ht="15" customHeight="1" x14ac:dyDescent="0.15">
      <c r="A85" s="72" t="s">
        <v>134</v>
      </c>
      <c r="B85" s="26"/>
      <c r="C85" s="26"/>
      <c r="D85" s="39" t="str">
        <f t="shared" si="1"/>
        <v/>
      </c>
    </row>
    <row r="86" spans="1:4" ht="15" customHeight="1" x14ac:dyDescent="0.15">
      <c r="A86" s="72" t="s">
        <v>102</v>
      </c>
      <c r="B86" s="26"/>
      <c r="C86" s="26"/>
      <c r="D86" s="39" t="str">
        <f t="shared" si="1"/>
        <v/>
      </c>
    </row>
    <row r="87" spans="1:4" ht="15" customHeight="1" x14ac:dyDescent="0.15">
      <c r="A87" s="72" t="s">
        <v>143</v>
      </c>
      <c r="B87" s="26"/>
      <c r="C87" s="26">
        <v>36</v>
      </c>
      <c r="D87" s="39" t="str">
        <f t="shared" si="1"/>
        <v/>
      </c>
    </row>
    <row r="88" spans="1:4" ht="15" customHeight="1" x14ac:dyDescent="0.15">
      <c r="A88" s="75" t="s">
        <v>144</v>
      </c>
      <c r="B88" s="26">
        <v>1038</v>
      </c>
      <c r="C88" s="26">
        <v>1272</v>
      </c>
      <c r="D88" s="39">
        <f t="shared" si="1"/>
        <v>122.5</v>
      </c>
    </row>
    <row r="89" spans="1:4" ht="15" customHeight="1" x14ac:dyDescent="0.15">
      <c r="A89" s="73" t="s">
        <v>93</v>
      </c>
      <c r="B89" s="26">
        <v>845</v>
      </c>
      <c r="C89" s="26">
        <v>1229</v>
      </c>
      <c r="D89" s="39">
        <f t="shared" si="1"/>
        <v>145.4</v>
      </c>
    </row>
    <row r="90" spans="1:4" ht="15" customHeight="1" x14ac:dyDescent="0.15">
      <c r="A90" s="76" t="s">
        <v>94</v>
      </c>
      <c r="B90" s="26"/>
      <c r="C90" s="26"/>
      <c r="D90" s="39" t="str">
        <f t="shared" si="1"/>
        <v/>
      </c>
    </row>
    <row r="91" spans="1:4" ht="15" customHeight="1" x14ac:dyDescent="0.15">
      <c r="A91" s="72" t="s">
        <v>95</v>
      </c>
      <c r="B91" s="26"/>
      <c r="C91" s="26"/>
      <c r="D91" s="39" t="str">
        <f t="shared" si="1"/>
        <v/>
      </c>
    </row>
    <row r="92" spans="1:4" ht="15" customHeight="1" x14ac:dyDescent="0.15">
      <c r="A92" s="72" t="s">
        <v>145</v>
      </c>
      <c r="B92" s="26"/>
      <c r="C92" s="26"/>
      <c r="D92" s="39" t="str">
        <f t="shared" si="1"/>
        <v/>
      </c>
    </row>
    <row r="93" spans="1:4" ht="15" customHeight="1" x14ac:dyDescent="0.15">
      <c r="A93" s="72" t="s">
        <v>146</v>
      </c>
      <c r="B93" s="26"/>
      <c r="C93" s="26"/>
      <c r="D93" s="39" t="str">
        <f t="shared" si="1"/>
        <v/>
      </c>
    </row>
    <row r="94" spans="1:4" ht="15" customHeight="1" x14ac:dyDescent="0.15">
      <c r="A94" s="73" t="s">
        <v>147</v>
      </c>
      <c r="B94" s="26"/>
      <c r="C94" s="26"/>
      <c r="D94" s="39" t="str">
        <f t="shared" si="1"/>
        <v/>
      </c>
    </row>
    <row r="95" spans="1:4" ht="15" customHeight="1" x14ac:dyDescent="0.15">
      <c r="A95" s="73" t="s">
        <v>102</v>
      </c>
      <c r="B95" s="26"/>
      <c r="C95" s="26"/>
      <c r="D95" s="39" t="str">
        <f t="shared" si="1"/>
        <v/>
      </c>
    </row>
    <row r="96" spans="1:4" ht="15" customHeight="1" x14ac:dyDescent="0.15">
      <c r="A96" s="73" t="s">
        <v>148</v>
      </c>
      <c r="B96" s="26">
        <v>193</v>
      </c>
      <c r="C96" s="26">
        <v>43</v>
      </c>
      <c r="D96" s="39">
        <f t="shared" si="1"/>
        <v>22.3</v>
      </c>
    </row>
    <row r="97" spans="1:4" ht="15" customHeight="1" x14ac:dyDescent="0.15">
      <c r="A97" s="72" t="s">
        <v>149</v>
      </c>
      <c r="B97" s="26">
        <v>420</v>
      </c>
      <c r="C97" s="26">
        <v>442</v>
      </c>
      <c r="D97" s="39">
        <f t="shared" si="1"/>
        <v>105.2</v>
      </c>
    </row>
    <row r="98" spans="1:4" ht="15" customHeight="1" x14ac:dyDescent="0.15">
      <c r="A98" s="72" t="s">
        <v>93</v>
      </c>
      <c r="B98" s="26">
        <v>224</v>
      </c>
      <c r="C98" s="26">
        <v>199</v>
      </c>
      <c r="D98" s="39">
        <f t="shared" si="1"/>
        <v>88.8</v>
      </c>
    </row>
    <row r="99" spans="1:4" ht="15" customHeight="1" x14ac:dyDescent="0.15">
      <c r="A99" s="71" t="s">
        <v>94</v>
      </c>
      <c r="B99" s="26"/>
      <c r="C99" s="26"/>
      <c r="D99" s="39" t="str">
        <f t="shared" si="1"/>
        <v/>
      </c>
    </row>
    <row r="100" spans="1:4" ht="15" customHeight="1" x14ac:dyDescent="0.15">
      <c r="A100" s="72" t="s">
        <v>95</v>
      </c>
      <c r="B100" s="26"/>
      <c r="C100" s="26"/>
      <c r="D100" s="39" t="str">
        <f t="shared" si="1"/>
        <v/>
      </c>
    </row>
    <row r="101" spans="1:4" ht="15" customHeight="1" x14ac:dyDescent="0.15">
      <c r="A101" s="72" t="s">
        <v>150</v>
      </c>
      <c r="B101" s="26">
        <v>6</v>
      </c>
      <c r="C101" s="26"/>
      <c r="D101" s="39">
        <f t="shared" si="1"/>
        <v>0</v>
      </c>
    </row>
    <row r="102" spans="1:4" ht="15" customHeight="1" x14ac:dyDescent="0.15">
      <c r="A102" s="72" t="s">
        <v>151</v>
      </c>
      <c r="B102" s="26"/>
      <c r="C102" s="26"/>
      <c r="D102" s="39" t="str">
        <f t="shared" si="1"/>
        <v/>
      </c>
    </row>
    <row r="103" spans="1:4" ht="15" customHeight="1" x14ac:dyDescent="0.15">
      <c r="A103" s="73" t="s">
        <v>152</v>
      </c>
      <c r="B103" s="26"/>
      <c r="C103" s="26"/>
      <c r="D103" s="39" t="str">
        <f t="shared" si="1"/>
        <v/>
      </c>
    </row>
    <row r="104" spans="1:4" ht="15" customHeight="1" x14ac:dyDescent="0.15">
      <c r="A104" s="73" t="s">
        <v>153</v>
      </c>
      <c r="B104" s="26"/>
      <c r="C104" s="26"/>
      <c r="D104" s="39" t="str">
        <f t="shared" si="1"/>
        <v/>
      </c>
    </row>
    <row r="105" spans="1:4" ht="15" customHeight="1" x14ac:dyDescent="0.15">
      <c r="A105" s="73" t="s">
        <v>154</v>
      </c>
      <c r="B105" s="26">
        <v>28</v>
      </c>
      <c r="C105" s="26"/>
      <c r="D105" s="39">
        <f t="shared" si="1"/>
        <v>0</v>
      </c>
    </row>
    <row r="106" spans="1:4" ht="15" customHeight="1" x14ac:dyDescent="0.15">
      <c r="A106" s="72" t="s">
        <v>102</v>
      </c>
      <c r="B106" s="26">
        <v>162</v>
      </c>
      <c r="C106" s="26">
        <v>243</v>
      </c>
      <c r="D106" s="39">
        <f t="shared" si="1"/>
        <v>150</v>
      </c>
    </row>
    <row r="107" spans="1:4" ht="15" customHeight="1" x14ac:dyDescent="0.15">
      <c r="A107" s="72" t="s">
        <v>155</v>
      </c>
      <c r="B107" s="26"/>
      <c r="C107" s="26"/>
      <c r="D107" s="39" t="str">
        <f t="shared" si="1"/>
        <v/>
      </c>
    </row>
    <row r="108" spans="1:4" ht="15" customHeight="1" x14ac:dyDescent="0.15">
      <c r="A108" s="72" t="s">
        <v>156</v>
      </c>
      <c r="B108" s="26">
        <v>4</v>
      </c>
      <c r="C108" s="26"/>
      <c r="D108" s="39">
        <f t="shared" si="1"/>
        <v>0</v>
      </c>
    </row>
    <row r="109" spans="1:4" ht="15" customHeight="1" x14ac:dyDescent="0.15">
      <c r="A109" s="73" t="s">
        <v>93</v>
      </c>
      <c r="B109" s="26"/>
      <c r="C109" s="26"/>
      <c r="D109" s="39" t="str">
        <f t="shared" si="1"/>
        <v/>
      </c>
    </row>
    <row r="110" spans="1:4" ht="15" customHeight="1" x14ac:dyDescent="0.15">
      <c r="A110" s="73" t="s">
        <v>94</v>
      </c>
      <c r="B110" s="26"/>
      <c r="C110" s="26"/>
      <c r="D110" s="39" t="str">
        <f t="shared" si="1"/>
        <v/>
      </c>
    </row>
    <row r="111" spans="1:4" ht="15" customHeight="1" x14ac:dyDescent="0.15">
      <c r="A111" s="73" t="s">
        <v>95</v>
      </c>
      <c r="B111" s="26"/>
      <c r="C111" s="26"/>
      <c r="D111" s="39" t="str">
        <f t="shared" si="1"/>
        <v/>
      </c>
    </row>
    <row r="112" spans="1:4" ht="15" customHeight="1" x14ac:dyDescent="0.15">
      <c r="A112" s="73" t="s">
        <v>157</v>
      </c>
      <c r="B112" s="26"/>
      <c r="C112" s="26"/>
      <c r="D112" s="39" t="str">
        <f t="shared" si="1"/>
        <v/>
      </c>
    </row>
    <row r="113" spans="1:4" ht="15" customHeight="1" x14ac:dyDescent="0.15">
      <c r="A113" s="72" t="s">
        <v>158</v>
      </c>
      <c r="B113" s="26"/>
      <c r="C113" s="26"/>
      <c r="D113" s="39" t="str">
        <f t="shared" si="1"/>
        <v/>
      </c>
    </row>
    <row r="114" spans="1:4" ht="15" customHeight="1" x14ac:dyDescent="0.15">
      <c r="A114" s="72" t="s">
        <v>159</v>
      </c>
      <c r="B114" s="26"/>
      <c r="C114" s="26"/>
      <c r="D114" s="39" t="str">
        <f t="shared" si="1"/>
        <v/>
      </c>
    </row>
    <row r="115" spans="1:4" ht="15" customHeight="1" x14ac:dyDescent="0.15">
      <c r="A115" s="73" t="s">
        <v>160</v>
      </c>
      <c r="B115" s="26"/>
      <c r="C115" s="26"/>
      <c r="D115" s="39" t="str">
        <f t="shared" si="1"/>
        <v/>
      </c>
    </row>
    <row r="116" spans="1:4" ht="15" customHeight="1" x14ac:dyDescent="0.15">
      <c r="A116" s="73" t="s">
        <v>161</v>
      </c>
      <c r="B116" s="26"/>
      <c r="C116" s="26"/>
      <c r="D116" s="39" t="str">
        <f t="shared" si="1"/>
        <v/>
      </c>
    </row>
    <row r="117" spans="1:4" ht="15" customHeight="1" x14ac:dyDescent="0.15">
      <c r="A117" s="73" t="s">
        <v>162</v>
      </c>
      <c r="B117" s="26"/>
      <c r="C117" s="26"/>
      <c r="D117" s="39" t="str">
        <f t="shared" si="1"/>
        <v/>
      </c>
    </row>
    <row r="118" spans="1:4" ht="15" customHeight="1" x14ac:dyDescent="0.15">
      <c r="A118" s="73" t="s">
        <v>102</v>
      </c>
      <c r="B118" s="26"/>
      <c r="C118" s="26"/>
      <c r="D118" s="39" t="str">
        <f t="shared" si="1"/>
        <v/>
      </c>
    </row>
    <row r="119" spans="1:4" ht="15" customHeight="1" x14ac:dyDescent="0.15">
      <c r="A119" s="72" t="s">
        <v>163</v>
      </c>
      <c r="B119" s="26">
        <v>4</v>
      </c>
      <c r="C119" s="26"/>
      <c r="D119" s="39">
        <f t="shared" si="1"/>
        <v>0</v>
      </c>
    </row>
    <row r="120" spans="1:4" ht="15" customHeight="1" x14ac:dyDescent="0.15">
      <c r="A120" s="72" t="s">
        <v>164</v>
      </c>
      <c r="B120" s="26">
        <v>15</v>
      </c>
      <c r="C120" s="26">
        <v>12</v>
      </c>
      <c r="D120" s="39">
        <f t="shared" si="1"/>
        <v>80</v>
      </c>
    </row>
    <row r="121" spans="1:4" ht="15" customHeight="1" x14ac:dyDescent="0.15">
      <c r="A121" s="72" t="s">
        <v>93</v>
      </c>
      <c r="B121" s="26"/>
      <c r="C121" s="26"/>
      <c r="D121" s="39" t="str">
        <f t="shared" si="1"/>
        <v/>
      </c>
    </row>
    <row r="122" spans="1:4" ht="15" customHeight="1" x14ac:dyDescent="0.15">
      <c r="A122" s="73" t="s">
        <v>94</v>
      </c>
      <c r="B122" s="26"/>
      <c r="C122" s="26"/>
      <c r="D122" s="39" t="str">
        <f t="shared" si="1"/>
        <v/>
      </c>
    </row>
    <row r="123" spans="1:4" ht="15" customHeight="1" x14ac:dyDescent="0.15">
      <c r="A123" s="73" t="s">
        <v>95</v>
      </c>
      <c r="B123" s="26"/>
      <c r="C123" s="26"/>
      <c r="D123" s="39" t="str">
        <f t="shared" si="1"/>
        <v/>
      </c>
    </row>
    <row r="124" spans="1:4" ht="15" customHeight="1" x14ac:dyDescent="0.15">
      <c r="A124" s="73" t="s">
        <v>165</v>
      </c>
      <c r="B124" s="26"/>
      <c r="C124" s="26"/>
      <c r="D124" s="39" t="str">
        <f t="shared" si="1"/>
        <v/>
      </c>
    </row>
    <row r="125" spans="1:4" ht="15" customHeight="1" x14ac:dyDescent="0.15">
      <c r="A125" s="72" t="s">
        <v>102</v>
      </c>
      <c r="B125" s="26"/>
      <c r="C125" s="26"/>
      <c r="D125" s="39" t="str">
        <f t="shared" si="1"/>
        <v/>
      </c>
    </row>
    <row r="126" spans="1:4" ht="15" customHeight="1" x14ac:dyDescent="0.15">
      <c r="A126" s="72" t="s">
        <v>166</v>
      </c>
      <c r="B126" s="26">
        <v>15</v>
      </c>
      <c r="C126" s="26">
        <v>12</v>
      </c>
      <c r="D126" s="39">
        <f t="shared" si="1"/>
        <v>80</v>
      </c>
    </row>
    <row r="127" spans="1:4" ht="15" customHeight="1" x14ac:dyDescent="0.15">
      <c r="A127" s="72" t="s">
        <v>167</v>
      </c>
      <c r="B127" s="26">
        <v>5</v>
      </c>
      <c r="C127" s="26">
        <v>25</v>
      </c>
      <c r="D127" s="39">
        <f t="shared" si="1"/>
        <v>500</v>
      </c>
    </row>
    <row r="128" spans="1:4" ht="15" customHeight="1" x14ac:dyDescent="0.15">
      <c r="A128" s="72" t="s">
        <v>93</v>
      </c>
      <c r="B128" s="26"/>
      <c r="C128" s="26"/>
      <c r="D128" s="39" t="str">
        <f t="shared" si="1"/>
        <v/>
      </c>
    </row>
    <row r="129" spans="1:4" ht="15" customHeight="1" x14ac:dyDescent="0.15">
      <c r="A129" s="72" t="s">
        <v>94</v>
      </c>
      <c r="B129" s="26"/>
      <c r="C129" s="26"/>
      <c r="D129" s="39" t="str">
        <f t="shared" si="1"/>
        <v/>
      </c>
    </row>
    <row r="130" spans="1:4" ht="15" customHeight="1" x14ac:dyDescent="0.15">
      <c r="A130" s="72" t="s">
        <v>95</v>
      </c>
      <c r="B130" s="23"/>
      <c r="C130" s="23"/>
      <c r="D130" s="39" t="str">
        <f t="shared" si="1"/>
        <v/>
      </c>
    </row>
    <row r="131" spans="1:4" ht="15" customHeight="1" x14ac:dyDescent="0.15">
      <c r="A131" s="73" t="s">
        <v>107</v>
      </c>
      <c r="B131" s="26"/>
      <c r="C131" s="23"/>
      <c r="D131" s="39" t="str">
        <f t="shared" si="1"/>
        <v/>
      </c>
    </row>
    <row r="132" spans="1:4" ht="15" customHeight="1" x14ac:dyDescent="0.15">
      <c r="A132" s="73" t="s">
        <v>102</v>
      </c>
      <c r="B132" s="23"/>
      <c r="C132" s="23"/>
      <c r="D132" s="39" t="str">
        <f t="shared" si="1"/>
        <v/>
      </c>
    </row>
    <row r="133" spans="1:4" ht="15" customHeight="1" x14ac:dyDescent="0.15">
      <c r="A133" s="73" t="s">
        <v>168</v>
      </c>
      <c r="B133" s="26">
        <v>5</v>
      </c>
      <c r="C133" s="26">
        <v>25</v>
      </c>
      <c r="D133" s="39">
        <f t="shared" ref="D133:D196" si="2">IF(B133=0,"",ROUND(C133/B133*100,1))</f>
        <v>500</v>
      </c>
    </row>
    <row r="134" spans="1:4" ht="15" customHeight="1" x14ac:dyDescent="0.15">
      <c r="A134" s="71" t="s">
        <v>169</v>
      </c>
      <c r="B134" s="26">
        <v>199</v>
      </c>
      <c r="C134" s="26">
        <v>110</v>
      </c>
      <c r="D134" s="39">
        <f t="shared" si="2"/>
        <v>55.3</v>
      </c>
    </row>
    <row r="135" spans="1:4" ht="15" customHeight="1" x14ac:dyDescent="0.15">
      <c r="A135" s="72" t="s">
        <v>93</v>
      </c>
      <c r="B135" s="77">
        <v>114</v>
      </c>
      <c r="C135" s="77">
        <v>110</v>
      </c>
      <c r="D135" s="39">
        <f t="shared" si="2"/>
        <v>96.5</v>
      </c>
    </row>
    <row r="136" spans="1:4" ht="15" customHeight="1" x14ac:dyDescent="0.15">
      <c r="A136" s="72" t="s">
        <v>94</v>
      </c>
      <c r="B136" s="77"/>
      <c r="C136" s="77"/>
      <c r="D136" s="39" t="str">
        <f t="shared" si="2"/>
        <v/>
      </c>
    </row>
    <row r="137" spans="1:4" ht="15" customHeight="1" x14ac:dyDescent="0.15">
      <c r="A137" s="72" t="s">
        <v>95</v>
      </c>
      <c r="B137" s="77"/>
      <c r="C137" s="77"/>
      <c r="D137" s="39" t="str">
        <f t="shared" si="2"/>
        <v/>
      </c>
    </row>
    <row r="138" spans="1:4" ht="15" customHeight="1" x14ac:dyDescent="0.15">
      <c r="A138" s="73" t="s">
        <v>170</v>
      </c>
      <c r="B138" s="77"/>
      <c r="C138" s="77"/>
      <c r="D138" s="39" t="str">
        <f t="shared" si="2"/>
        <v/>
      </c>
    </row>
    <row r="139" spans="1:4" ht="15" customHeight="1" x14ac:dyDescent="0.15">
      <c r="A139" s="73" t="s">
        <v>102</v>
      </c>
      <c r="B139" s="77"/>
      <c r="C139" s="77"/>
      <c r="D139" s="39" t="str">
        <f t="shared" si="2"/>
        <v/>
      </c>
    </row>
    <row r="140" spans="1:4" ht="15" customHeight="1" x14ac:dyDescent="0.15">
      <c r="A140" s="73" t="s">
        <v>171</v>
      </c>
      <c r="B140" s="77">
        <v>85</v>
      </c>
      <c r="C140" s="77"/>
      <c r="D140" s="39">
        <f t="shared" si="2"/>
        <v>0</v>
      </c>
    </row>
    <row r="141" spans="1:4" ht="15" customHeight="1" x14ac:dyDescent="0.15">
      <c r="A141" s="72" t="s">
        <v>172</v>
      </c>
      <c r="B141" s="77">
        <v>1594</v>
      </c>
      <c r="C141" s="77">
        <v>1563</v>
      </c>
      <c r="D141" s="39">
        <f t="shared" si="2"/>
        <v>98.1</v>
      </c>
    </row>
    <row r="142" spans="1:4" ht="15" customHeight="1" x14ac:dyDescent="0.15">
      <c r="A142" s="72" t="s">
        <v>93</v>
      </c>
      <c r="B142" s="77">
        <v>1166</v>
      </c>
      <c r="C142" s="77">
        <v>661</v>
      </c>
      <c r="D142" s="39">
        <f t="shared" si="2"/>
        <v>56.7</v>
      </c>
    </row>
    <row r="143" spans="1:4" ht="15" customHeight="1" x14ac:dyDescent="0.15">
      <c r="A143" s="72" t="s">
        <v>94</v>
      </c>
      <c r="B143" s="77"/>
      <c r="C143" s="77"/>
      <c r="D143" s="39" t="str">
        <f t="shared" si="2"/>
        <v/>
      </c>
    </row>
    <row r="144" spans="1:4" ht="15" customHeight="1" x14ac:dyDescent="0.15">
      <c r="A144" s="72" t="s">
        <v>95</v>
      </c>
      <c r="B144" s="77"/>
      <c r="C144" s="77">
        <v>22</v>
      </c>
      <c r="D144" s="39" t="str">
        <f t="shared" si="2"/>
        <v/>
      </c>
    </row>
    <row r="145" spans="1:4" ht="15" customHeight="1" x14ac:dyDescent="0.15">
      <c r="A145" s="72" t="s">
        <v>173</v>
      </c>
      <c r="B145" s="77">
        <v>50</v>
      </c>
      <c r="C145" s="77">
        <v>30</v>
      </c>
      <c r="D145" s="39">
        <f t="shared" si="2"/>
        <v>60</v>
      </c>
    </row>
    <row r="146" spans="1:4" ht="15" customHeight="1" x14ac:dyDescent="0.15">
      <c r="A146" s="72" t="s">
        <v>102</v>
      </c>
      <c r="B146" s="77"/>
      <c r="C146" s="77"/>
      <c r="D146" s="39" t="str">
        <f t="shared" si="2"/>
        <v/>
      </c>
    </row>
    <row r="147" spans="1:4" ht="15" customHeight="1" x14ac:dyDescent="0.15">
      <c r="A147" s="72" t="s">
        <v>174</v>
      </c>
      <c r="B147" s="77">
        <v>378</v>
      </c>
      <c r="C147" s="77">
        <v>850</v>
      </c>
      <c r="D147" s="39">
        <f t="shared" si="2"/>
        <v>224.9</v>
      </c>
    </row>
    <row r="148" spans="1:4" ht="15" customHeight="1" x14ac:dyDescent="0.15">
      <c r="A148" s="72" t="s">
        <v>175</v>
      </c>
      <c r="B148" s="77">
        <v>352</v>
      </c>
      <c r="C148" s="77">
        <v>506</v>
      </c>
      <c r="D148" s="39">
        <f t="shared" si="2"/>
        <v>143.80000000000001</v>
      </c>
    </row>
    <row r="149" spans="1:4" ht="15" customHeight="1" x14ac:dyDescent="0.15">
      <c r="A149" s="72" t="s">
        <v>93</v>
      </c>
      <c r="B149" s="77">
        <v>226</v>
      </c>
      <c r="C149" s="77">
        <v>336</v>
      </c>
      <c r="D149" s="39">
        <f t="shared" si="2"/>
        <v>148.69999999999999</v>
      </c>
    </row>
    <row r="150" spans="1:4" ht="15" customHeight="1" x14ac:dyDescent="0.15">
      <c r="A150" s="72" t="s">
        <v>94</v>
      </c>
      <c r="B150" s="77"/>
      <c r="C150" s="77"/>
      <c r="D150" s="39" t="str">
        <f t="shared" si="2"/>
        <v/>
      </c>
    </row>
    <row r="151" spans="1:4" ht="15" customHeight="1" x14ac:dyDescent="0.15">
      <c r="A151" s="72" t="s">
        <v>95</v>
      </c>
      <c r="B151" s="77"/>
      <c r="C151" s="77"/>
      <c r="D151" s="39" t="str">
        <f t="shared" si="2"/>
        <v/>
      </c>
    </row>
    <row r="152" spans="1:4" ht="15" customHeight="1" x14ac:dyDescent="0.15">
      <c r="A152" s="72" t="s">
        <v>176</v>
      </c>
      <c r="B152" s="26"/>
      <c r="C152" s="26"/>
      <c r="D152" s="39" t="str">
        <f t="shared" si="2"/>
        <v/>
      </c>
    </row>
    <row r="153" spans="1:4" ht="15" customHeight="1" x14ac:dyDescent="0.15">
      <c r="A153" s="72" t="s">
        <v>102</v>
      </c>
      <c r="B153" s="26"/>
      <c r="C153" s="26"/>
      <c r="D153" s="39" t="str">
        <f t="shared" si="2"/>
        <v/>
      </c>
    </row>
    <row r="154" spans="1:4" ht="15" customHeight="1" x14ac:dyDescent="0.15">
      <c r="A154" s="72" t="s">
        <v>177</v>
      </c>
      <c r="B154" s="26">
        <v>126</v>
      </c>
      <c r="C154" s="26">
        <v>170</v>
      </c>
      <c r="D154" s="39">
        <f t="shared" si="2"/>
        <v>134.9</v>
      </c>
    </row>
    <row r="155" spans="1:4" ht="15" customHeight="1" x14ac:dyDescent="0.15">
      <c r="A155" s="72" t="s">
        <v>178</v>
      </c>
      <c r="B155" s="26">
        <v>184</v>
      </c>
      <c r="C155" s="26">
        <v>213</v>
      </c>
      <c r="D155" s="39">
        <f t="shared" si="2"/>
        <v>115.8</v>
      </c>
    </row>
    <row r="156" spans="1:4" ht="15" customHeight="1" x14ac:dyDescent="0.15">
      <c r="A156" s="72" t="s">
        <v>93</v>
      </c>
      <c r="B156" s="26">
        <v>184</v>
      </c>
      <c r="C156" s="26">
        <v>172</v>
      </c>
      <c r="D156" s="39">
        <f t="shared" si="2"/>
        <v>93.5</v>
      </c>
    </row>
    <row r="157" spans="1:4" ht="15" customHeight="1" x14ac:dyDescent="0.15">
      <c r="A157" s="72" t="s">
        <v>94</v>
      </c>
      <c r="B157" s="26"/>
      <c r="C157" s="26">
        <v>1</v>
      </c>
      <c r="D157" s="39" t="str">
        <f t="shared" si="2"/>
        <v/>
      </c>
    </row>
    <row r="158" spans="1:4" ht="15" customHeight="1" x14ac:dyDescent="0.15">
      <c r="A158" s="72" t="s">
        <v>95</v>
      </c>
      <c r="B158" s="26"/>
      <c r="C158" s="26"/>
      <c r="D158" s="39" t="str">
        <f t="shared" si="2"/>
        <v/>
      </c>
    </row>
    <row r="159" spans="1:4" ht="15" customHeight="1" x14ac:dyDescent="0.15">
      <c r="A159" s="72" t="s">
        <v>179</v>
      </c>
      <c r="B159" s="26"/>
      <c r="C159" s="26"/>
      <c r="D159" s="39" t="str">
        <f t="shared" si="2"/>
        <v/>
      </c>
    </row>
    <row r="160" spans="1:4" ht="15" customHeight="1" x14ac:dyDescent="0.15">
      <c r="A160" s="72" t="s">
        <v>102</v>
      </c>
      <c r="B160" s="26"/>
      <c r="C160" s="26"/>
      <c r="D160" s="39" t="str">
        <f t="shared" si="2"/>
        <v/>
      </c>
    </row>
    <row r="161" spans="1:4" ht="15" customHeight="1" x14ac:dyDescent="0.15">
      <c r="A161" s="72" t="s">
        <v>180</v>
      </c>
      <c r="B161" s="26"/>
      <c r="C161" s="26">
        <v>40</v>
      </c>
      <c r="D161" s="39" t="str">
        <f t="shared" si="2"/>
        <v/>
      </c>
    </row>
    <row r="162" spans="1:4" ht="15" customHeight="1" x14ac:dyDescent="0.15">
      <c r="A162" s="72" t="s">
        <v>181</v>
      </c>
      <c r="B162" s="26">
        <v>163</v>
      </c>
      <c r="C162" s="26">
        <v>148</v>
      </c>
      <c r="D162" s="39">
        <f t="shared" si="2"/>
        <v>90.8</v>
      </c>
    </row>
    <row r="163" spans="1:4" ht="15" customHeight="1" x14ac:dyDescent="0.15">
      <c r="A163" s="72" t="s">
        <v>93</v>
      </c>
      <c r="B163" s="26">
        <v>158</v>
      </c>
      <c r="C163" s="26">
        <v>147</v>
      </c>
      <c r="D163" s="39">
        <f t="shared" si="2"/>
        <v>93</v>
      </c>
    </row>
    <row r="164" spans="1:4" ht="15" customHeight="1" x14ac:dyDescent="0.15">
      <c r="A164" s="72" t="s">
        <v>94</v>
      </c>
      <c r="B164" s="26"/>
      <c r="C164" s="26"/>
      <c r="D164" s="39" t="str">
        <f t="shared" si="2"/>
        <v/>
      </c>
    </row>
    <row r="165" spans="1:4" ht="15" customHeight="1" x14ac:dyDescent="0.15">
      <c r="A165" s="72" t="s">
        <v>95</v>
      </c>
      <c r="B165" s="26"/>
      <c r="C165" s="26"/>
      <c r="D165" s="39" t="str">
        <f t="shared" si="2"/>
        <v/>
      </c>
    </row>
    <row r="166" spans="1:4" ht="15" customHeight="1" x14ac:dyDescent="0.15">
      <c r="A166" s="72" t="s">
        <v>182</v>
      </c>
      <c r="B166" s="26"/>
      <c r="C166" s="26"/>
      <c r="D166" s="39" t="str">
        <f t="shared" si="2"/>
        <v/>
      </c>
    </row>
    <row r="167" spans="1:4" ht="15" customHeight="1" x14ac:dyDescent="0.15">
      <c r="A167" s="73" t="s">
        <v>183</v>
      </c>
      <c r="B167" s="26"/>
      <c r="C167" s="26"/>
      <c r="D167" s="39" t="str">
        <f t="shared" si="2"/>
        <v/>
      </c>
    </row>
    <row r="168" spans="1:4" ht="15" customHeight="1" x14ac:dyDescent="0.15">
      <c r="A168" s="73" t="s">
        <v>102</v>
      </c>
      <c r="B168" s="26"/>
      <c r="C168" s="26"/>
      <c r="D168" s="39" t="str">
        <f t="shared" si="2"/>
        <v/>
      </c>
    </row>
    <row r="169" spans="1:4" ht="15" customHeight="1" x14ac:dyDescent="0.15">
      <c r="A169" s="71" t="s">
        <v>184</v>
      </c>
      <c r="B169" s="26">
        <v>5</v>
      </c>
      <c r="C169" s="26">
        <v>1</v>
      </c>
      <c r="D169" s="39">
        <f t="shared" si="2"/>
        <v>20</v>
      </c>
    </row>
    <row r="170" spans="1:4" ht="15" customHeight="1" x14ac:dyDescent="0.15">
      <c r="A170" s="72" t="s">
        <v>185</v>
      </c>
      <c r="B170" s="26"/>
      <c r="C170" s="26"/>
      <c r="D170" s="39" t="str">
        <f t="shared" si="2"/>
        <v/>
      </c>
    </row>
    <row r="171" spans="1:4" ht="15" customHeight="1" x14ac:dyDescent="0.15">
      <c r="A171" s="72" t="s">
        <v>93</v>
      </c>
      <c r="B171" s="26"/>
      <c r="C171" s="26"/>
      <c r="D171" s="39" t="str">
        <f t="shared" si="2"/>
        <v/>
      </c>
    </row>
    <row r="172" spans="1:4" ht="15" customHeight="1" x14ac:dyDescent="0.15">
      <c r="A172" s="71" t="s">
        <v>94</v>
      </c>
      <c r="B172" s="26"/>
      <c r="C172" s="26"/>
      <c r="D172" s="39" t="str">
        <f t="shared" si="2"/>
        <v/>
      </c>
    </row>
    <row r="173" spans="1:4" ht="15" customHeight="1" x14ac:dyDescent="0.15">
      <c r="A173" s="73" t="s">
        <v>95</v>
      </c>
      <c r="B173" s="26"/>
      <c r="C173" s="26"/>
      <c r="D173" s="39" t="str">
        <f t="shared" si="2"/>
        <v/>
      </c>
    </row>
    <row r="174" spans="1:4" ht="15" customHeight="1" x14ac:dyDescent="0.15">
      <c r="A174" s="73" t="s">
        <v>102</v>
      </c>
      <c r="B174" s="26"/>
      <c r="C174" s="26"/>
      <c r="D174" s="39" t="str">
        <f t="shared" si="2"/>
        <v/>
      </c>
    </row>
    <row r="175" spans="1:4" ht="15" customHeight="1" x14ac:dyDescent="0.15">
      <c r="A175" s="72" t="s">
        <v>186</v>
      </c>
      <c r="B175" s="26"/>
      <c r="C175" s="26"/>
      <c r="D175" s="39" t="str">
        <f t="shared" si="2"/>
        <v/>
      </c>
    </row>
    <row r="176" spans="1:4" ht="15" customHeight="1" x14ac:dyDescent="0.15">
      <c r="A176" s="72" t="s">
        <v>187</v>
      </c>
      <c r="B176" s="26">
        <v>78</v>
      </c>
      <c r="C176" s="26">
        <v>69</v>
      </c>
      <c r="D176" s="39">
        <f t="shared" si="2"/>
        <v>88.5</v>
      </c>
    </row>
    <row r="177" spans="1:4" ht="15" customHeight="1" x14ac:dyDescent="0.15">
      <c r="A177" s="72" t="s">
        <v>93</v>
      </c>
      <c r="B177" s="26">
        <v>78</v>
      </c>
      <c r="C177" s="26">
        <v>68</v>
      </c>
      <c r="D177" s="39">
        <f t="shared" si="2"/>
        <v>87.2</v>
      </c>
    </row>
    <row r="178" spans="1:4" ht="15" customHeight="1" x14ac:dyDescent="0.15">
      <c r="A178" s="73" t="s">
        <v>94</v>
      </c>
      <c r="B178" s="26"/>
      <c r="C178" s="26">
        <v>1</v>
      </c>
      <c r="D178" s="39" t="str">
        <f t="shared" si="2"/>
        <v/>
      </c>
    </row>
    <row r="179" spans="1:4" ht="15" customHeight="1" x14ac:dyDescent="0.15">
      <c r="A179" s="73" t="s">
        <v>95</v>
      </c>
      <c r="B179" s="26"/>
      <c r="C179" s="26"/>
      <c r="D179" s="39" t="str">
        <f t="shared" si="2"/>
        <v/>
      </c>
    </row>
    <row r="180" spans="1:4" ht="15" customHeight="1" x14ac:dyDescent="0.15">
      <c r="A180" s="73" t="s">
        <v>102</v>
      </c>
      <c r="B180" s="26"/>
      <c r="C180" s="26"/>
      <c r="D180" s="39" t="str">
        <f t="shared" si="2"/>
        <v/>
      </c>
    </row>
    <row r="181" spans="1:4" ht="15" customHeight="1" x14ac:dyDescent="0.15">
      <c r="A181" s="73" t="s">
        <v>188</v>
      </c>
      <c r="B181" s="26"/>
      <c r="C181" s="26"/>
      <c r="D181" s="39" t="str">
        <f t="shared" si="2"/>
        <v/>
      </c>
    </row>
    <row r="182" spans="1:4" ht="15" customHeight="1" x14ac:dyDescent="0.15">
      <c r="A182" s="73" t="s">
        <v>189</v>
      </c>
      <c r="B182" s="26"/>
      <c r="C182" s="26"/>
      <c r="D182" s="39" t="str">
        <f t="shared" si="2"/>
        <v/>
      </c>
    </row>
    <row r="183" spans="1:4" ht="15" customHeight="1" x14ac:dyDescent="0.15">
      <c r="A183" s="73" t="s">
        <v>93</v>
      </c>
      <c r="B183" s="26"/>
      <c r="C183" s="26"/>
      <c r="D183" s="39" t="str">
        <f t="shared" si="2"/>
        <v/>
      </c>
    </row>
    <row r="184" spans="1:4" ht="15" customHeight="1" x14ac:dyDescent="0.15">
      <c r="A184" s="71" t="s">
        <v>94</v>
      </c>
      <c r="B184" s="26"/>
      <c r="C184" s="26"/>
      <c r="D184" s="39" t="str">
        <f t="shared" si="2"/>
        <v/>
      </c>
    </row>
    <row r="185" spans="1:4" ht="15" customHeight="1" x14ac:dyDescent="0.15">
      <c r="A185" s="74" t="s">
        <v>95</v>
      </c>
      <c r="B185" s="26"/>
      <c r="C185" s="26"/>
      <c r="D185" s="39" t="str">
        <f t="shared" si="2"/>
        <v/>
      </c>
    </row>
    <row r="186" spans="1:4" ht="15" customHeight="1" x14ac:dyDescent="0.15">
      <c r="A186" s="72" t="s">
        <v>190</v>
      </c>
      <c r="B186" s="26"/>
      <c r="C186" s="26"/>
      <c r="D186" s="39" t="str">
        <f t="shared" si="2"/>
        <v/>
      </c>
    </row>
    <row r="187" spans="1:4" ht="15" customHeight="1" x14ac:dyDescent="0.15">
      <c r="A187" s="72" t="s">
        <v>102</v>
      </c>
      <c r="B187" s="26"/>
      <c r="C187" s="26"/>
      <c r="D187" s="39" t="str">
        <f t="shared" si="2"/>
        <v/>
      </c>
    </row>
    <row r="188" spans="1:4" ht="15" customHeight="1" x14ac:dyDescent="0.15">
      <c r="A188" s="73" t="s">
        <v>191</v>
      </c>
      <c r="B188" s="26"/>
      <c r="C188" s="26"/>
      <c r="D188" s="39" t="str">
        <f t="shared" si="2"/>
        <v/>
      </c>
    </row>
    <row r="189" spans="1:4" ht="15" customHeight="1" x14ac:dyDescent="0.15">
      <c r="A189" s="73" t="s">
        <v>192</v>
      </c>
      <c r="B189" s="26">
        <v>629</v>
      </c>
      <c r="C189" s="26">
        <v>701</v>
      </c>
      <c r="D189" s="39">
        <f t="shared" si="2"/>
        <v>111.4</v>
      </c>
    </row>
    <row r="190" spans="1:4" ht="15" customHeight="1" x14ac:dyDescent="0.15">
      <c r="A190" s="73" t="s">
        <v>93</v>
      </c>
      <c r="B190" s="26">
        <v>375</v>
      </c>
      <c r="C190" s="26">
        <v>583</v>
      </c>
      <c r="D190" s="39">
        <f t="shared" si="2"/>
        <v>155.5</v>
      </c>
    </row>
    <row r="191" spans="1:4" ht="15" customHeight="1" x14ac:dyDescent="0.15">
      <c r="A191" s="73" t="s">
        <v>94</v>
      </c>
      <c r="B191" s="26"/>
      <c r="C191" s="26"/>
      <c r="D191" s="39" t="str">
        <f t="shared" si="2"/>
        <v/>
      </c>
    </row>
    <row r="192" spans="1:4" ht="15" customHeight="1" x14ac:dyDescent="0.15">
      <c r="A192" s="73" t="s">
        <v>95</v>
      </c>
      <c r="B192" s="26"/>
      <c r="C192" s="26"/>
      <c r="D192" s="39" t="str">
        <f t="shared" si="2"/>
        <v/>
      </c>
    </row>
    <row r="193" spans="1:4" ht="15" customHeight="1" x14ac:dyDescent="0.15">
      <c r="A193" s="71" t="s">
        <v>193</v>
      </c>
      <c r="B193" s="26"/>
      <c r="C193" s="26"/>
      <c r="D193" s="39" t="str">
        <f t="shared" si="2"/>
        <v/>
      </c>
    </row>
    <row r="194" spans="1:4" ht="15" customHeight="1" x14ac:dyDescent="0.15">
      <c r="A194" s="72" t="s">
        <v>194</v>
      </c>
      <c r="B194" s="26"/>
      <c r="C194" s="26"/>
      <c r="D194" s="39" t="str">
        <f t="shared" si="2"/>
        <v/>
      </c>
    </row>
    <row r="195" spans="1:4" ht="15" customHeight="1" x14ac:dyDescent="0.15">
      <c r="A195" s="72" t="s">
        <v>134</v>
      </c>
      <c r="B195" s="26"/>
      <c r="C195" s="26"/>
      <c r="D195" s="39" t="str">
        <f t="shared" si="2"/>
        <v/>
      </c>
    </row>
    <row r="196" spans="1:4" ht="15" customHeight="1" x14ac:dyDescent="0.15">
      <c r="A196" s="72" t="s">
        <v>195</v>
      </c>
      <c r="B196" s="26"/>
      <c r="C196" s="26"/>
      <c r="D196" s="39" t="str">
        <f t="shared" si="2"/>
        <v/>
      </c>
    </row>
    <row r="197" spans="1:4" ht="15" customHeight="1" x14ac:dyDescent="0.15">
      <c r="A197" s="73" t="s">
        <v>196</v>
      </c>
      <c r="B197" s="26"/>
      <c r="C197" s="26"/>
      <c r="D197" s="39" t="str">
        <f t="shared" ref="D197:D260" si="3">IF(B197=0,"",ROUND(C197/B197*100,1))</f>
        <v/>
      </c>
    </row>
    <row r="198" spans="1:4" ht="15" customHeight="1" x14ac:dyDescent="0.15">
      <c r="A198" s="73" t="s">
        <v>197</v>
      </c>
      <c r="B198" s="26"/>
      <c r="C198" s="26"/>
      <c r="D198" s="39" t="str">
        <f t="shared" si="3"/>
        <v/>
      </c>
    </row>
    <row r="199" spans="1:4" ht="15" customHeight="1" x14ac:dyDescent="0.15">
      <c r="A199" s="73" t="s">
        <v>198</v>
      </c>
      <c r="B199" s="26"/>
      <c r="C199" s="26"/>
      <c r="D199" s="39" t="str">
        <f t="shared" si="3"/>
        <v/>
      </c>
    </row>
    <row r="200" spans="1:4" ht="15" customHeight="1" x14ac:dyDescent="0.15">
      <c r="A200" s="72" t="s">
        <v>199</v>
      </c>
      <c r="B200" s="26">
        <v>7</v>
      </c>
      <c r="C200" s="26">
        <v>7</v>
      </c>
      <c r="D200" s="39">
        <f t="shared" si="3"/>
        <v>100</v>
      </c>
    </row>
    <row r="201" spans="1:4" ht="15" customHeight="1" x14ac:dyDescent="0.15">
      <c r="A201" s="72" t="s">
        <v>200</v>
      </c>
      <c r="B201" s="26"/>
      <c r="C201" s="26"/>
      <c r="D201" s="39" t="str">
        <f t="shared" si="3"/>
        <v/>
      </c>
    </row>
    <row r="202" spans="1:4" ht="15" customHeight="1" x14ac:dyDescent="0.15">
      <c r="A202" s="72" t="s">
        <v>102</v>
      </c>
      <c r="B202" s="26"/>
      <c r="C202" s="26"/>
      <c r="D202" s="39" t="str">
        <f t="shared" si="3"/>
        <v/>
      </c>
    </row>
    <row r="203" spans="1:4" ht="15" customHeight="1" x14ac:dyDescent="0.15">
      <c r="A203" s="73" t="s">
        <v>201</v>
      </c>
      <c r="B203" s="26">
        <v>247</v>
      </c>
      <c r="C203" s="26">
        <v>111</v>
      </c>
      <c r="D203" s="39">
        <f t="shared" si="3"/>
        <v>44.9</v>
      </c>
    </row>
    <row r="204" spans="1:4" ht="15" customHeight="1" x14ac:dyDescent="0.15">
      <c r="A204" s="73" t="s">
        <v>202</v>
      </c>
      <c r="B204" s="26">
        <v>464</v>
      </c>
      <c r="C204" s="26">
        <v>3</v>
      </c>
      <c r="D204" s="39">
        <f t="shared" si="3"/>
        <v>0.6</v>
      </c>
    </row>
    <row r="205" spans="1:4" ht="15" customHeight="1" x14ac:dyDescent="0.15">
      <c r="A205" s="73" t="s">
        <v>203</v>
      </c>
      <c r="B205" s="26"/>
      <c r="C205" s="26"/>
      <c r="D205" s="39" t="str">
        <f t="shared" si="3"/>
        <v/>
      </c>
    </row>
    <row r="206" spans="1:4" ht="15" customHeight="1" x14ac:dyDescent="0.15">
      <c r="A206" s="71" t="s">
        <v>204</v>
      </c>
      <c r="B206" s="26">
        <v>464</v>
      </c>
      <c r="C206" s="26">
        <v>3</v>
      </c>
      <c r="D206" s="39">
        <f t="shared" si="3"/>
        <v>0.6</v>
      </c>
    </row>
    <row r="207" spans="1:4" ht="15" customHeight="1" x14ac:dyDescent="0.15">
      <c r="A207" s="72" t="s">
        <v>205</v>
      </c>
      <c r="B207" s="26"/>
      <c r="C207" s="26"/>
      <c r="D207" s="39" t="str">
        <f t="shared" si="3"/>
        <v/>
      </c>
    </row>
    <row r="208" spans="1:4" ht="15" customHeight="1" x14ac:dyDescent="0.15">
      <c r="A208" s="72" t="s">
        <v>206</v>
      </c>
      <c r="B208" s="26"/>
      <c r="C208" s="26"/>
      <c r="D208" s="39" t="str">
        <f t="shared" si="3"/>
        <v/>
      </c>
    </row>
    <row r="209" spans="1:4" ht="15" customHeight="1" x14ac:dyDescent="0.15">
      <c r="A209" s="74" t="s">
        <v>207</v>
      </c>
      <c r="B209" s="26"/>
      <c r="C209" s="26"/>
      <c r="D209" s="39" t="str">
        <f t="shared" si="3"/>
        <v/>
      </c>
    </row>
    <row r="210" spans="1:4" ht="15" customHeight="1" x14ac:dyDescent="0.15">
      <c r="A210" s="73" t="s">
        <v>208</v>
      </c>
      <c r="B210" s="26"/>
      <c r="C210" s="26"/>
      <c r="D210" s="39" t="str">
        <f t="shared" si="3"/>
        <v/>
      </c>
    </row>
    <row r="211" spans="1:4" ht="15" customHeight="1" x14ac:dyDescent="0.15">
      <c r="A211" s="73" t="s">
        <v>209</v>
      </c>
      <c r="B211" s="26">
        <v>25</v>
      </c>
      <c r="C211" s="26">
        <v>104</v>
      </c>
      <c r="D211" s="39">
        <f t="shared" si="3"/>
        <v>416</v>
      </c>
    </row>
    <row r="212" spans="1:4" ht="15" customHeight="1" x14ac:dyDescent="0.15">
      <c r="A212" s="73" t="s">
        <v>210</v>
      </c>
      <c r="B212" s="26">
        <v>25</v>
      </c>
      <c r="C212" s="26">
        <v>104</v>
      </c>
      <c r="D212" s="39">
        <f t="shared" si="3"/>
        <v>416</v>
      </c>
    </row>
    <row r="213" spans="1:4" ht="15" customHeight="1" x14ac:dyDescent="0.15">
      <c r="A213" s="73" t="s">
        <v>211</v>
      </c>
      <c r="B213" s="26"/>
      <c r="C213" s="26"/>
      <c r="D213" s="39" t="str">
        <f t="shared" si="3"/>
        <v/>
      </c>
    </row>
    <row r="214" spans="1:4" ht="15" customHeight="1" x14ac:dyDescent="0.15">
      <c r="A214" s="73" t="s">
        <v>212</v>
      </c>
      <c r="B214" s="26"/>
      <c r="C214" s="26"/>
      <c r="D214" s="39" t="str">
        <f t="shared" si="3"/>
        <v/>
      </c>
    </row>
    <row r="215" spans="1:4" ht="15" customHeight="1" x14ac:dyDescent="0.15">
      <c r="A215" s="73" t="s">
        <v>213</v>
      </c>
      <c r="B215" s="26"/>
      <c r="C215" s="26"/>
      <c r="D215" s="39" t="str">
        <f t="shared" si="3"/>
        <v/>
      </c>
    </row>
    <row r="216" spans="1:4" ht="15" customHeight="1" x14ac:dyDescent="0.15">
      <c r="A216" s="73" t="s">
        <v>214</v>
      </c>
      <c r="B216" s="26"/>
      <c r="C216" s="26"/>
      <c r="D216" s="39" t="str">
        <f t="shared" si="3"/>
        <v/>
      </c>
    </row>
    <row r="217" spans="1:4" ht="15" customHeight="1" x14ac:dyDescent="0.15">
      <c r="A217" s="72" t="s">
        <v>215</v>
      </c>
      <c r="B217" s="26"/>
      <c r="C217" s="26"/>
      <c r="D217" s="39" t="str">
        <f t="shared" si="3"/>
        <v/>
      </c>
    </row>
    <row r="218" spans="1:4" ht="15" customHeight="1" x14ac:dyDescent="0.15">
      <c r="A218" s="72" t="s">
        <v>216</v>
      </c>
      <c r="B218" s="26"/>
      <c r="C218" s="26"/>
      <c r="D218" s="39" t="str">
        <f t="shared" si="3"/>
        <v/>
      </c>
    </row>
    <row r="219" spans="1:4" ht="15" customHeight="1" x14ac:dyDescent="0.15">
      <c r="A219" s="72" t="s">
        <v>217</v>
      </c>
      <c r="B219" s="26">
        <v>25</v>
      </c>
      <c r="C219" s="26">
        <v>26</v>
      </c>
      <c r="D219" s="39">
        <f t="shared" si="3"/>
        <v>104</v>
      </c>
    </row>
    <row r="220" spans="1:4" ht="15" customHeight="1" x14ac:dyDescent="0.15">
      <c r="A220" s="71" t="s">
        <v>218</v>
      </c>
      <c r="B220" s="26"/>
      <c r="C220" s="26"/>
      <c r="D220" s="39" t="str">
        <f t="shared" si="3"/>
        <v/>
      </c>
    </row>
    <row r="221" spans="1:4" ht="15" customHeight="1" x14ac:dyDescent="0.15">
      <c r="A221" s="73" t="s">
        <v>219</v>
      </c>
      <c r="B221" s="26"/>
      <c r="C221" s="26">
        <v>78</v>
      </c>
      <c r="D221" s="39" t="str">
        <f t="shared" si="3"/>
        <v/>
      </c>
    </row>
    <row r="222" spans="1:4" ht="15" customHeight="1" x14ac:dyDescent="0.15">
      <c r="A222" s="72" t="s">
        <v>220</v>
      </c>
      <c r="B222" s="26"/>
      <c r="C222" s="26"/>
      <c r="D222" s="39" t="str">
        <f t="shared" si="3"/>
        <v/>
      </c>
    </row>
    <row r="223" spans="1:4" ht="15" customHeight="1" x14ac:dyDescent="0.15">
      <c r="A223" s="72" t="s">
        <v>221</v>
      </c>
      <c r="B223" s="26">
        <v>4866</v>
      </c>
      <c r="C223" s="26">
        <v>659</v>
      </c>
      <c r="D223" s="39">
        <f t="shared" si="3"/>
        <v>13.5</v>
      </c>
    </row>
    <row r="224" spans="1:4" ht="15" customHeight="1" x14ac:dyDescent="0.15">
      <c r="A224" s="72" t="s">
        <v>222</v>
      </c>
      <c r="B224" s="26"/>
      <c r="C224" s="26"/>
      <c r="D224" s="39" t="str">
        <f t="shared" si="3"/>
        <v/>
      </c>
    </row>
    <row r="225" spans="1:4" ht="15" customHeight="1" x14ac:dyDescent="0.15">
      <c r="A225" s="72" t="s">
        <v>93</v>
      </c>
      <c r="B225" s="26"/>
      <c r="C225" s="26"/>
      <c r="D225" s="39" t="str">
        <f t="shared" si="3"/>
        <v/>
      </c>
    </row>
    <row r="226" spans="1:4" ht="15" customHeight="1" x14ac:dyDescent="0.15">
      <c r="A226" s="73" t="s">
        <v>94</v>
      </c>
      <c r="B226" s="26"/>
      <c r="C226" s="26"/>
      <c r="D226" s="39" t="str">
        <f t="shared" si="3"/>
        <v/>
      </c>
    </row>
    <row r="227" spans="1:4" ht="15" customHeight="1" x14ac:dyDescent="0.15">
      <c r="A227" s="73" t="s">
        <v>95</v>
      </c>
      <c r="B227" s="26"/>
      <c r="C227" s="26"/>
      <c r="D227" s="39" t="str">
        <f t="shared" si="3"/>
        <v/>
      </c>
    </row>
    <row r="228" spans="1:4" ht="15" customHeight="1" x14ac:dyDescent="0.15">
      <c r="A228" s="73" t="s">
        <v>134</v>
      </c>
      <c r="B228" s="26"/>
      <c r="C228" s="26"/>
      <c r="D228" s="39" t="str">
        <f t="shared" si="3"/>
        <v/>
      </c>
    </row>
    <row r="229" spans="1:4" ht="15" customHeight="1" x14ac:dyDescent="0.15">
      <c r="A229" s="72" t="s">
        <v>223</v>
      </c>
      <c r="B229" s="26"/>
      <c r="C229" s="26"/>
      <c r="D229" s="39" t="str">
        <f t="shared" si="3"/>
        <v/>
      </c>
    </row>
    <row r="230" spans="1:4" ht="15" customHeight="1" x14ac:dyDescent="0.15">
      <c r="A230" s="72" t="s">
        <v>224</v>
      </c>
      <c r="B230" s="26"/>
      <c r="C230" s="26"/>
      <c r="D230" s="39" t="str">
        <f t="shared" si="3"/>
        <v/>
      </c>
    </row>
    <row r="231" spans="1:4" ht="15" customHeight="1" x14ac:dyDescent="0.15">
      <c r="A231" s="72" t="s">
        <v>225</v>
      </c>
      <c r="B231" s="26"/>
      <c r="C231" s="26"/>
      <c r="D231" s="39" t="str">
        <f t="shared" si="3"/>
        <v/>
      </c>
    </row>
    <row r="232" spans="1:4" ht="15" customHeight="1" x14ac:dyDescent="0.15">
      <c r="A232" s="73" t="s">
        <v>226</v>
      </c>
      <c r="B232" s="26"/>
      <c r="C232" s="26"/>
      <c r="D232" s="39" t="str">
        <f t="shared" si="3"/>
        <v/>
      </c>
    </row>
    <row r="233" spans="1:4" ht="15" customHeight="1" x14ac:dyDescent="0.15">
      <c r="A233" s="73" t="s">
        <v>102</v>
      </c>
      <c r="B233" s="26"/>
      <c r="C233" s="26"/>
      <c r="D233" s="39" t="str">
        <f t="shared" si="3"/>
        <v/>
      </c>
    </row>
    <row r="234" spans="1:4" ht="15" customHeight="1" x14ac:dyDescent="0.15">
      <c r="A234" s="72" t="s">
        <v>227</v>
      </c>
      <c r="B234" s="26"/>
      <c r="C234" s="26"/>
      <c r="D234" s="39" t="str">
        <f t="shared" si="3"/>
        <v/>
      </c>
    </row>
    <row r="235" spans="1:4" ht="15" customHeight="1" x14ac:dyDescent="0.15">
      <c r="A235" s="72" t="s">
        <v>228</v>
      </c>
      <c r="B235" s="26">
        <v>40</v>
      </c>
      <c r="C235" s="26"/>
      <c r="D235" s="39">
        <f t="shared" si="3"/>
        <v>0</v>
      </c>
    </row>
    <row r="236" spans="1:4" ht="15" customHeight="1" x14ac:dyDescent="0.15">
      <c r="A236" s="72" t="s">
        <v>93</v>
      </c>
      <c r="B236" s="26"/>
      <c r="C236" s="26"/>
      <c r="D236" s="39" t="str">
        <f t="shared" si="3"/>
        <v/>
      </c>
    </row>
    <row r="237" spans="1:4" ht="15" customHeight="1" x14ac:dyDescent="0.15">
      <c r="A237" s="72" t="s">
        <v>94</v>
      </c>
      <c r="B237" s="26"/>
      <c r="C237" s="26"/>
      <c r="D237" s="39" t="str">
        <f t="shared" si="3"/>
        <v/>
      </c>
    </row>
    <row r="238" spans="1:4" ht="15" customHeight="1" x14ac:dyDescent="0.15">
      <c r="A238" s="72" t="s">
        <v>95</v>
      </c>
      <c r="B238" s="26"/>
      <c r="C238" s="26"/>
      <c r="D238" s="39" t="str">
        <f t="shared" si="3"/>
        <v/>
      </c>
    </row>
    <row r="239" spans="1:4" ht="15" customHeight="1" x14ac:dyDescent="0.15">
      <c r="A239" s="73" t="s">
        <v>229</v>
      </c>
      <c r="B239" s="26"/>
      <c r="C239" s="26"/>
      <c r="D239" s="39" t="str">
        <f t="shared" si="3"/>
        <v/>
      </c>
    </row>
    <row r="240" spans="1:4" ht="15" customHeight="1" x14ac:dyDescent="0.15">
      <c r="A240" s="73" t="s">
        <v>102</v>
      </c>
      <c r="B240" s="26"/>
      <c r="C240" s="26"/>
      <c r="D240" s="39" t="str">
        <f t="shared" si="3"/>
        <v/>
      </c>
    </row>
    <row r="241" spans="1:4" ht="15" customHeight="1" x14ac:dyDescent="0.15">
      <c r="A241" s="73" t="s">
        <v>230</v>
      </c>
      <c r="B241" s="26">
        <v>40</v>
      </c>
      <c r="C241" s="26"/>
      <c r="D241" s="39">
        <f t="shared" si="3"/>
        <v>0</v>
      </c>
    </row>
    <row r="242" spans="1:4" ht="15" customHeight="1" x14ac:dyDescent="0.15">
      <c r="A242" s="71" t="s">
        <v>231</v>
      </c>
      <c r="B242" s="26">
        <v>1547</v>
      </c>
      <c r="C242" s="26"/>
      <c r="D242" s="39">
        <f t="shared" si="3"/>
        <v>0</v>
      </c>
    </row>
    <row r="243" spans="1:4" ht="15" customHeight="1" x14ac:dyDescent="0.15">
      <c r="A243" s="72" t="s">
        <v>93</v>
      </c>
      <c r="B243" s="26">
        <v>1101</v>
      </c>
      <c r="C243" s="26"/>
      <c r="D243" s="39">
        <f t="shared" si="3"/>
        <v>0</v>
      </c>
    </row>
    <row r="244" spans="1:4" ht="15" customHeight="1" x14ac:dyDescent="0.15">
      <c r="A244" s="72" t="s">
        <v>94</v>
      </c>
      <c r="B244" s="26"/>
      <c r="C244" s="26"/>
      <c r="D244" s="39" t="str">
        <f t="shared" si="3"/>
        <v/>
      </c>
    </row>
    <row r="245" spans="1:4" ht="15" customHeight="1" x14ac:dyDescent="0.15">
      <c r="A245" s="72" t="s">
        <v>95</v>
      </c>
      <c r="B245" s="26"/>
      <c r="C245" s="26"/>
      <c r="D245" s="39" t="str">
        <f t="shared" si="3"/>
        <v/>
      </c>
    </row>
    <row r="246" spans="1:4" ht="15" customHeight="1" x14ac:dyDescent="0.15">
      <c r="A246" s="71" t="s">
        <v>232</v>
      </c>
      <c r="B246" s="26"/>
      <c r="C246" s="26"/>
      <c r="D246" s="39" t="str">
        <f t="shared" si="3"/>
        <v/>
      </c>
    </row>
    <row r="247" spans="1:4" ht="15" customHeight="1" x14ac:dyDescent="0.15">
      <c r="A247" s="73" t="s">
        <v>233</v>
      </c>
      <c r="B247" s="26"/>
      <c r="C247" s="26"/>
      <c r="D247" s="39" t="str">
        <f t="shared" si="3"/>
        <v/>
      </c>
    </row>
    <row r="248" spans="1:4" ht="15" customHeight="1" x14ac:dyDescent="0.15">
      <c r="A248" s="72" t="s">
        <v>102</v>
      </c>
      <c r="B248" s="26"/>
      <c r="C248" s="26"/>
      <c r="D248" s="39" t="str">
        <f t="shared" si="3"/>
        <v/>
      </c>
    </row>
    <row r="249" spans="1:4" ht="15" customHeight="1" x14ac:dyDescent="0.15">
      <c r="A249" s="72" t="s">
        <v>234</v>
      </c>
      <c r="B249" s="26">
        <v>446</v>
      </c>
      <c r="C249" s="26"/>
      <c r="D249" s="39">
        <f t="shared" si="3"/>
        <v>0</v>
      </c>
    </row>
    <row r="250" spans="1:4" ht="15" customHeight="1" x14ac:dyDescent="0.15">
      <c r="A250" s="72" t="s">
        <v>235</v>
      </c>
      <c r="B250" s="26">
        <v>2745</v>
      </c>
      <c r="C250" s="26"/>
      <c r="D250" s="39">
        <f t="shared" si="3"/>
        <v>0</v>
      </c>
    </row>
    <row r="251" spans="1:4" ht="15" customHeight="1" x14ac:dyDescent="0.15">
      <c r="A251" s="73" t="s">
        <v>93</v>
      </c>
      <c r="B251" s="26">
        <v>1037</v>
      </c>
      <c r="C251" s="26"/>
      <c r="D251" s="39">
        <f t="shared" si="3"/>
        <v>0</v>
      </c>
    </row>
    <row r="252" spans="1:4" ht="15" customHeight="1" x14ac:dyDescent="0.15">
      <c r="A252" s="72" t="s">
        <v>94</v>
      </c>
      <c r="B252" s="26"/>
      <c r="C252" s="26"/>
      <c r="D252" s="39" t="str">
        <f t="shared" si="3"/>
        <v/>
      </c>
    </row>
    <row r="253" spans="1:4" ht="15" customHeight="1" x14ac:dyDescent="0.15">
      <c r="A253" s="72" t="s">
        <v>95</v>
      </c>
      <c r="B253" s="26"/>
      <c r="C253" s="26"/>
      <c r="D253" s="39" t="str">
        <f t="shared" si="3"/>
        <v/>
      </c>
    </row>
    <row r="254" spans="1:4" ht="15" customHeight="1" x14ac:dyDescent="0.15">
      <c r="A254" s="71" t="s">
        <v>236</v>
      </c>
      <c r="B254" s="26"/>
      <c r="C254" s="26"/>
      <c r="D254" s="39" t="str">
        <f t="shared" si="3"/>
        <v/>
      </c>
    </row>
    <row r="255" spans="1:4" ht="15" customHeight="1" x14ac:dyDescent="0.15">
      <c r="A255" s="72" t="s">
        <v>237</v>
      </c>
      <c r="B255" s="26"/>
      <c r="C255" s="26"/>
      <c r="D255" s="39" t="str">
        <f t="shared" si="3"/>
        <v/>
      </c>
    </row>
    <row r="256" spans="1:4" ht="15" customHeight="1" x14ac:dyDescent="0.15">
      <c r="A256" s="72" t="s">
        <v>238</v>
      </c>
      <c r="B256" s="26"/>
      <c r="C256" s="26"/>
      <c r="D256" s="39" t="str">
        <f t="shared" si="3"/>
        <v/>
      </c>
    </row>
    <row r="257" spans="1:4" ht="15" customHeight="1" x14ac:dyDescent="0.15">
      <c r="A257" s="72" t="s">
        <v>102</v>
      </c>
      <c r="B257" s="26"/>
      <c r="C257" s="26"/>
      <c r="D257" s="39" t="str">
        <f t="shared" si="3"/>
        <v/>
      </c>
    </row>
    <row r="258" spans="1:4" ht="15" customHeight="1" x14ac:dyDescent="0.15">
      <c r="A258" s="73" t="s">
        <v>239</v>
      </c>
      <c r="B258" s="26">
        <v>1708</v>
      </c>
      <c r="C258" s="26"/>
      <c r="D258" s="39">
        <f t="shared" si="3"/>
        <v>0</v>
      </c>
    </row>
    <row r="259" spans="1:4" ht="15" customHeight="1" x14ac:dyDescent="0.15">
      <c r="A259" s="73" t="s">
        <v>240</v>
      </c>
      <c r="B259" s="26">
        <v>534</v>
      </c>
      <c r="C259" s="26">
        <v>659</v>
      </c>
      <c r="D259" s="39">
        <f t="shared" si="3"/>
        <v>123.4</v>
      </c>
    </row>
    <row r="260" spans="1:4" ht="15" customHeight="1" x14ac:dyDescent="0.15">
      <c r="A260" s="73" t="s">
        <v>93</v>
      </c>
      <c r="B260" s="26">
        <v>294</v>
      </c>
      <c r="C260" s="26">
        <v>354</v>
      </c>
      <c r="D260" s="39">
        <f t="shared" si="3"/>
        <v>120.4</v>
      </c>
    </row>
    <row r="261" spans="1:4" ht="15" customHeight="1" x14ac:dyDescent="0.15">
      <c r="A261" s="72" t="s">
        <v>94</v>
      </c>
      <c r="B261" s="26"/>
      <c r="C261" s="26"/>
      <c r="D261" s="39" t="str">
        <f t="shared" ref="D261:D324" si="4">IF(B261=0,"",ROUND(C261/B261*100,1))</f>
        <v/>
      </c>
    </row>
    <row r="262" spans="1:4" ht="15" customHeight="1" x14ac:dyDescent="0.15">
      <c r="A262" s="72" t="s">
        <v>95</v>
      </c>
      <c r="B262" s="26"/>
      <c r="C262" s="26"/>
      <c r="D262" s="39" t="str">
        <f t="shared" si="4"/>
        <v/>
      </c>
    </row>
    <row r="263" spans="1:4" ht="15" customHeight="1" x14ac:dyDescent="0.15">
      <c r="A263" s="72" t="s">
        <v>241</v>
      </c>
      <c r="B263" s="26">
        <v>52</v>
      </c>
      <c r="C263" s="26">
        <v>105</v>
      </c>
      <c r="D263" s="39">
        <f t="shared" si="4"/>
        <v>201.9</v>
      </c>
    </row>
    <row r="264" spans="1:4" ht="15" customHeight="1" x14ac:dyDescent="0.15">
      <c r="A264" s="73" t="s">
        <v>242</v>
      </c>
      <c r="B264" s="26">
        <v>5</v>
      </c>
      <c r="C264" s="26">
        <v>5</v>
      </c>
      <c r="D264" s="39">
        <f t="shared" si="4"/>
        <v>100</v>
      </c>
    </row>
    <row r="265" spans="1:4" ht="15" customHeight="1" x14ac:dyDescent="0.15">
      <c r="A265" s="73" t="s">
        <v>243</v>
      </c>
      <c r="B265" s="26"/>
      <c r="C265" s="26">
        <v>24</v>
      </c>
      <c r="D265" s="39" t="str">
        <f t="shared" si="4"/>
        <v/>
      </c>
    </row>
    <row r="266" spans="1:4" ht="15" customHeight="1" x14ac:dyDescent="0.15">
      <c r="A266" s="73" t="s">
        <v>244</v>
      </c>
      <c r="B266" s="26">
        <v>56</v>
      </c>
      <c r="C266" s="26">
        <v>33</v>
      </c>
      <c r="D266" s="39">
        <f t="shared" si="4"/>
        <v>58.9</v>
      </c>
    </row>
    <row r="267" spans="1:4" ht="15" customHeight="1" x14ac:dyDescent="0.15">
      <c r="A267" s="71" t="s">
        <v>245</v>
      </c>
      <c r="B267" s="26"/>
      <c r="C267" s="26"/>
      <c r="D267" s="39" t="str">
        <f t="shared" si="4"/>
        <v/>
      </c>
    </row>
    <row r="268" spans="1:4" ht="15" customHeight="1" x14ac:dyDescent="0.15">
      <c r="A268" s="72" t="s">
        <v>246</v>
      </c>
      <c r="B268" s="26">
        <v>20</v>
      </c>
      <c r="C268" s="26">
        <v>20</v>
      </c>
      <c r="D268" s="39">
        <f t="shared" si="4"/>
        <v>100</v>
      </c>
    </row>
    <row r="269" spans="1:4" ht="15" customHeight="1" x14ac:dyDescent="0.15">
      <c r="A269" s="73" t="s">
        <v>247</v>
      </c>
      <c r="B269" s="26">
        <v>8</v>
      </c>
      <c r="C269" s="26"/>
      <c r="D269" s="39">
        <f t="shared" si="4"/>
        <v>0</v>
      </c>
    </row>
    <row r="270" spans="1:4" ht="15" customHeight="1" x14ac:dyDescent="0.15">
      <c r="A270" s="73" t="s">
        <v>134</v>
      </c>
      <c r="B270" s="26"/>
      <c r="C270" s="26"/>
      <c r="D270" s="39" t="str">
        <f t="shared" si="4"/>
        <v/>
      </c>
    </row>
    <row r="271" spans="1:4" ht="15" customHeight="1" x14ac:dyDescent="0.15">
      <c r="A271" s="73" t="s">
        <v>102</v>
      </c>
      <c r="B271" s="26"/>
      <c r="C271" s="26"/>
      <c r="D271" s="39" t="str">
        <f t="shared" si="4"/>
        <v/>
      </c>
    </row>
    <row r="272" spans="1:4" ht="15" customHeight="1" x14ac:dyDescent="0.15">
      <c r="A272" s="72" t="s">
        <v>248</v>
      </c>
      <c r="B272" s="26">
        <v>99</v>
      </c>
      <c r="C272" s="26">
        <v>118</v>
      </c>
      <c r="D272" s="39">
        <f t="shared" si="4"/>
        <v>119.2</v>
      </c>
    </row>
    <row r="273" spans="1:4" ht="15" customHeight="1" x14ac:dyDescent="0.15">
      <c r="A273" s="71" t="s">
        <v>249</v>
      </c>
      <c r="B273" s="26"/>
      <c r="C273" s="26"/>
      <c r="D273" s="39" t="str">
        <f t="shared" si="4"/>
        <v/>
      </c>
    </row>
    <row r="274" spans="1:4" ht="15" customHeight="1" x14ac:dyDescent="0.15">
      <c r="A274" s="71" t="s">
        <v>250</v>
      </c>
      <c r="B274" s="26"/>
      <c r="C274" s="26"/>
      <c r="D274" s="39" t="str">
        <f t="shared" si="4"/>
        <v/>
      </c>
    </row>
    <row r="275" spans="1:4" ht="15" customHeight="1" x14ac:dyDescent="0.15">
      <c r="A275" s="71" t="s">
        <v>251</v>
      </c>
      <c r="B275" s="26"/>
      <c r="C275" s="26"/>
      <c r="D275" s="39" t="str">
        <f t="shared" si="4"/>
        <v/>
      </c>
    </row>
    <row r="276" spans="1:4" ht="15" customHeight="1" x14ac:dyDescent="0.15">
      <c r="A276" s="71" t="s">
        <v>252</v>
      </c>
      <c r="B276" s="26">
        <v>28572</v>
      </c>
      <c r="C276" s="26">
        <v>31610</v>
      </c>
      <c r="D276" s="39">
        <f t="shared" si="4"/>
        <v>110.6</v>
      </c>
    </row>
    <row r="277" spans="1:4" ht="15" customHeight="1" x14ac:dyDescent="0.15">
      <c r="A277" s="71" t="s">
        <v>253</v>
      </c>
      <c r="B277" s="26">
        <v>176</v>
      </c>
      <c r="C277" s="26">
        <v>224</v>
      </c>
      <c r="D277" s="39">
        <f t="shared" si="4"/>
        <v>127.3</v>
      </c>
    </row>
    <row r="278" spans="1:4" ht="15" customHeight="1" x14ac:dyDescent="0.15">
      <c r="A278" s="71" t="s">
        <v>93</v>
      </c>
      <c r="B278" s="26">
        <v>166</v>
      </c>
      <c r="C278" s="26">
        <v>224</v>
      </c>
      <c r="D278" s="39">
        <f t="shared" si="4"/>
        <v>134.9</v>
      </c>
    </row>
    <row r="279" spans="1:4" ht="15" customHeight="1" x14ac:dyDescent="0.15">
      <c r="A279" s="71" t="s">
        <v>94</v>
      </c>
      <c r="B279" s="26"/>
      <c r="C279" s="26"/>
      <c r="D279" s="39" t="str">
        <f t="shared" si="4"/>
        <v/>
      </c>
    </row>
    <row r="280" spans="1:4" ht="15" customHeight="1" x14ac:dyDescent="0.15">
      <c r="A280" s="71" t="s">
        <v>95</v>
      </c>
      <c r="B280" s="26"/>
      <c r="C280" s="26"/>
      <c r="D280" s="39" t="str">
        <f t="shared" si="4"/>
        <v/>
      </c>
    </row>
    <row r="281" spans="1:4" ht="15" customHeight="1" x14ac:dyDescent="0.15">
      <c r="A281" s="71" t="s">
        <v>254</v>
      </c>
      <c r="B281" s="26">
        <v>10</v>
      </c>
      <c r="C281" s="26"/>
      <c r="D281" s="39">
        <f t="shared" si="4"/>
        <v>0</v>
      </c>
    </row>
    <row r="282" spans="1:4" ht="15" customHeight="1" x14ac:dyDescent="0.15">
      <c r="A282" s="71" t="s">
        <v>255</v>
      </c>
      <c r="B282" s="26">
        <v>27153</v>
      </c>
      <c r="C282" s="26">
        <v>29768</v>
      </c>
      <c r="D282" s="39">
        <f t="shared" si="4"/>
        <v>109.6</v>
      </c>
    </row>
    <row r="283" spans="1:4" ht="15" customHeight="1" x14ac:dyDescent="0.15">
      <c r="A283" s="71" t="s">
        <v>256</v>
      </c>
      <c r="B283" s="26">
        <v>1838</v>
      </c>
      <c r="C283" s="26">
        <v>1974</v>
      </c>
      <c r="D283" s="39">
        <f t="shared" si="4"/>
        <v>107.4</v>
      </c>
    </row>
    <row r="284" spans="1:4" ht="15" customHeight="1" x14ac:dyDescent="0.15">
      <c r="A284" s="71" t="s">
        <v>257</v>
      </c>
      <c r="B284" s="26">
        <v>14994</v>
      </c>
      <c r="C284" s="26">
        <v>23945</v>
      </c>
      <c r="D284" s="39">
        <f t="shared" si="4"/>
        <v>159.69999999999999</v>
      </c>
    </row>
    <row r="285" spans="1:4" ht="15" customHeight="1" x14ac:dyDescent="0.15">
      <c r="A285" s="71" t="s">
        <v>258</v>
      </c>
      <c r="B285" s="26">
        <v>1306</v>
      </c>
      <c r="C285" s="26">
        <v>3163</v>
      </c>
      <c r="D285" s="39">
        <f t="shared" si="4"/>
        <v>242.2</v>
      </c>
    </row>
    <row r="286" spans="1:4" ht="15" customHeight="1" x14ac:dyDescent="0.15">
      <c r="A286" s="71" t="s">
        <v>259</v>
      </c>
      <c r="B286" s="26"/>
      <c r="C286" s="26"/>
      <c r="D286" s="39" t="str">
        <f t="shared" si="4"/>
        <v/>
      </c>
    </row>
    <row r="287" spans="1:4" ht="15" customHeight="1" x14ac:dyDescent="0.15">
      <c r="A287" s="71" t="s">
        <v>260</v>
      </c>
      <c r="B287" s="26"/>
      <c r="C287" s="26"/>
      <c r="D287" s="39" t="str">
        <f t="shared" si="4"/>
        <v/>
      </c>
    </row>
    <row r="288" spans="1:4" ht="15" customHeight="1" x14ac:dyDescent="0.15">
      <c r="A288" s="71" t="s">
        <v>261</v>
      </c>
      <c r="B288" s="26">
        <v>9015</v>
      </c>
      <c r="C288" s="26">
        <v>686</v>
      </c>
      <c r="D288" s="39">
        <f t="shared" si="4"/>
        <v>7.6</v>
      </c>
    </row>
    <row r="289" spans="1:4" ht="15" customHeight="1" x14ac:dyDescent="0.15">
      <c r="A289" s="71" t="s">
        <v>262</v>
      </c>
      <c r="B289" s="26">
        <v>89</v>
      </c>
      <c r="C289" s="26">
        <v>118</v>
      </c>
      <c r="D289" s="39">
        <f t="shared" si="4"/>
        <v>132.6</v>
      </c>
    </row>
    <row r="290" spans="1:4" ht="15" customHeight="1" x14ac:dyDescent="0.15">
      <c r="A290" s="71" t="s">
        <v>263</v>
      </c>
      <c r="B290" s="26">
        <v>61</v>
      </c>
      <c r="C290" s="26">
        <v>81</v>
      </c>
      <c r="D290" s="39">
        <f t="shared" si="4"/>
        <v>132.80000000000001</v>
      </c>
    </row>
    <row r="291" spans="1:4" ht="15" customHeight="1" x14ac:dyDescent="0.15">
      <c r="A291" s="71" t="s">
        <v>264</v>
      </c>
      <c r="B291" s="26"/>
      <c r="C291" s="26"/>
      <c r="D291" s="39" t="str">
        <f t="shared" si="4"/>
        <v/>
      </c>
    </row>
    <row r="292" spans="1:4" ht="15" customHeight="1" x14ac:dyDescent="0.15">
      <c r="A292" s="71" t="s">
        <v>265</v>
      </c>
      <c r="B292" s="26">
        <v>28</v>
      </c>
      <c r="C292" s="26">
        <v>34</v>
      </c>
      <c r="D292" s="39">
        <f t="shared" si="4"/>
        <v>121.4</v>
      </c>
    </row>
    <row r="293" spans="1:4" ht="15" customHeight="1" x14ac:dyDescent="0.15">
      <c r="A293" s="71" t="s">
        <v>266</v>
      </c>
      <c r="B293" s="26"/>
      <c r="C293" s="26"/>
      <c r="D293" s="39" t="str">
        <f t="shared" si="4"/>
        <v/>
      </c>
    </row>
    <row r="294" spans="1:4" ht="15" customHeight="1" x14ac:dyDescent="0.15">
      <c r="A294" s="71" t="s">
        <v>267</v>
      </c>
      <c r="B294" s="26"/>
      <c r="C294" s="26">
        <v>3</v>
      </c>
      <c r="D294" s="39" t="str">
        <f t="shared" si="4"/>
        <v/>
      </c>
    </row>
    <row r="295" spans="1:4" ht="15" customHeight="1" x14ac:dyDescent="0.15">
      <c r="A295" s="71" t="s">
        <v>268</v>
      </c>
      <c r="B295" s="26">
        <v>1122</v>
      </c>
      <c r="C295" s="26">
        <v>1500</v>
      </c>
      <c r="D295" s="39">
        <f t="shared" si="4"/>
        <v>133.69999999999999</v>
      </c>
    </row>
    <row r="296" spans="1:4" ht="15" customHeight="1" x14ac:dyDescent="0.15">
      <c r="A296" s="71" t="s">
        <v>269</v>
      </c>
      <c r="B296" s="26"/>
      <c r="C296" s="26">
        <v>462</v>
      </c>
      <c r="D296" s="39" t="str">
        <f t="shared" si="4"/>
        <v/>
      </c>
    </row>
    <row r="297" spans="1:4" ht="15" customHeight="1" x14ac:dyDescent="0.15">
      <c r="A297" s="71" t="s">
        <v>270</v>
      </c>
      <c r="B297" s="26">
        <v>25</v>
      </c>
      <c r="C297" s="26">
        <v>38</v>
      </c>
      <c r="D297" s="39">
        <f t="shared" si="4"/>
        <v>152</v>
      </c>
    </row>
    <row r="298" spans="1:4" ht="15" customHeight="1" x14ac:dyDescent="0.15">
      <c r="A298" s="71" t="s">
        <v>271</v>
      </c>
      <c r="B298" s="26">
        <v>927</v>
      </c>
      <c r="C298" s="26">
        <v>850</v>
      </c>
      <c r="D298" s="39">
        <f t="shared" si="4"/>
        <v>91.7</v>
      </c>
    </row>
    <row r="299" spans="1:4" ht="15" customHeight="1" x14ac:dyDescent="0.15">
      <c r="A299" s="71" t="s">
        <v>272</v>
      </c>
      <c r="B299" s="26">
        <v>42</v>
      </c>
      <c r="C299" s="26">
        <v>150</v>
      </c>
      <c r="D299" s="39">
        <f t="shared" si="4"/>
        <v>357.1</v>
      </c>
    </row>
    <row r="300" spans="1:4" ht="15" customHeight="1" x14ac:dyDescent="0.15">
      <c r="A300" s="71" t="s">
        <v>273</v>
      </c>
      <c r="B300" s="26"/>
      <c r="C300" s="26"/>
      <c r="D300" s="39" t="str">
        <f t="shared" si="4"/>
        <v/>
      </c>
    </row>
    <row r="301" spans="1:4" ht="15" customHeight="1" x14ac:dyDescent="0.15">
      <c r="A301" s="71" t="s">
        <v>274</v>
      </c>
      <c r="B301" s="26">
        <v>128</v>
      </c>
      <c r="C301" s="26"/>
      <c r="D301" s="39">
        <f t="shared" si="4"/>
        <v>0</v>
      </c>
    </row>
    <row r="302" spans="1:4" ht="15" customHeight="1" x14ac:dyDescent="0.15">
      <c r="A302" s="71" t="s">
        <v>275</v>
      </c>
      <c r="B302" s="26">
        <v>32</v>
      </c>
      <c r="C302" s="26"/>
      <c r="D302" s="39">
        <f t="shared" si="4"/>
        <v>0</v>
      </c>
    </row>
    <row r="303" spans="1:4" ht="15" customHeight="1" x14ac:dyDescent="0.15">
      <c r="A303" s="71" t="s">
        <v>276</v>
      </c>
      <c r="B303" s="26">
        <v>92</v>
      </c>
      <c r="C303" s="26">
        <v>156</v>
      </c>
      <c r="D303" s="39">
        <f t="shared" si="4"/>
        <v>169.6</v>
      </c>
    </row>
    <row r="304" spans="1:4" ht="15" customHeight="1" x14ac:dyDescent="0.15">
      <c r="A304" s="71" t="s">
        <v>277</v>
      </c>
      <c r="B304" s="26">
        <v>67</v>
      </c>
      <c r="C304" s="26">
        <v>66</v>
      </c>
      <c r="D304" s="39">
        <f t="shared" si="4"/>
        <v>98.5</v>
      </c>
    </row>
    <row r="305" spans="1:4" ht="15" customHeight="1" x14ac:dyDescent="0.15">
      <c r="A305" s="71" t="s">
        <v>93</v>
      </c>
      <c r="B305" s="26">
        <v>67</v>
      </c>
      <c r="C305" s="26">
        <v>66</v>
      </c>
      <c r="D305" s="39">
        <f t="shared" si="4"/>
        <v>98.5</v>
      </c>
    </row>
    <row r="306" spans="1:4" ht="15" customHeight="1" x14ac:dyDescent="0.15">
      <c r="A306" s="71" t="s">
        <v>94</v>
      </c>
      <c r="B306" s="26"/>
      <c r="C306" s="26"/>
      <c r="D306" s="39" t="str">
        <f t="shared" si="4"/>
        <v/>
      </c>
    </row>
    <row r="307" spans="1:4" ht="15" customHeight="1" x14ac:dyDescent="0.15">
      <c r="A307" s="71" t="s">
        <v>95</v>
      </c>
      <c r="B307" s="26"/>
      <c r="C307" s="26"/>
      <c r="D307" s="39" t="str">
        <f t="shared" si="4"/>
        <v/>
      </c>
    </row>
    <row r="308" spans="1:4" ht="15" customHeight="1" x14ac:dyDescent="0.15">
      <c r="A308" s="71" t="s">
        <v>278</v>
      </c>
      <c r="B308" s="26"/>
      <c r="C308" s="26"/>
      <c r="D308" s="39" t="str">
        <f t="shared" si="4"/>
        <v/>
      </c>
    </row>
    <row r="309" spans="1:4" ht="15" customHeight="1" x14ac:dyDescent="0.15">
      <c r="A309" s="71" t="s">
        <v>279</v>
      </c>
      <c r="B309" s="26">
        <v>25</v>
      </c>
      <c r="C309" s="26">
        <v>90</v>
      </c>
      <c r="D309" s="39">
        <f t="shared" si="4"/>
        <v>360</v>
      </c>
    </row>
    <row r="310" spans="1:4" ht="15" customHeight="1" x14ac:dyDescent="0.15">
      <c r="A310" s="71" t="s">
        <v>280</v>
      </c>
      <c r="B310" s="26"/>
      <c r="C310" s="26"/>
      <c r="D310" s="39" t="str">
        <f t="shared" si="4"/>
        <v/>
      </c>
    </row>
    <row r="311" spans="1:4" ht="15" customHeight="1" x14ac:dyDescent="0.15">
      <c r="A311" s="71" t="s">
        <v>281</v>
      </c>
      <c r="B311" s="26">
        <v>21</v>
      </c>
      <c r="C311" s="26">
        <v>90</v>
      </c>
      <c r="D311" s="39">
        <f t="shared" si="4"/>
        <v>428.6</v>
      </c>
    </row>
    <row r="312" spans="1:4" ht="15" customHeight="1" x14ac:dyDescent="0.15">
      <c r="A312" s="71" t="s">
        <v>282</v>
      </c>
      <c r="B312" s="26"/>
      <c r="C312" s="26"/>
      <c r="D312" s="39" t="str">
        <f t="shared" si="4"/>
        <v/>
      </c>
    </row>
    <row r="313" spans="1:4" ht="15" customHeight="1" x14ac:dyDescent="0.15">
      <c r="A313" s="71" t="s">
        <v>283</v>
      </c>
      <c r="B313" s="26"/>
      <c r="C313" s="26"/>
      <c r="D313" s="39" t="str">
        <f t="shared" si="4"/>
        <v/>
      </c>
    </row>
    <row r="314" spans="1:4" ht="15" customHeight="1" x14ac:dyDescent="0.15">
      <c r="A314" s="71" t="s">
        <v>284</v>
      </c>
      <c r="B314" s="26"/>
      <c r="C314" s="26"/>
      <c r="D314" s="39" t="str">
        <f t="shared" si="4"/>
        <v/>
      </c>
    </row>
    <row r="315" spans="1:4" ht="15" customHeight="1" x14ac:dyDescent="0.15">
      <c r="A315" s="71" t="s">
        <v>285</v>
      </c>
      <c r="B315" s="26">
        <v>4</v>
      </c>
      <c r="C315" s="26"/>
      <c r="D315" s="39">
        <f t="shared" si="4"/>
        <v>0</v>
      </c>
    </row>
    <row r="316" spans="1:4" ht="15" customHeight="1" x14ac:dyDescent="0.15">
      <c r="A316" s="71" t="s">
        <v>286</v>
      </c>
      <c r="B316" s="26"/>
      <c r="C316" s="26"/>
      <c r="D316" s="39" t="str">
        <f t="shared" si="4"/>
        <v/>
      </c>
    </row>
    <row r="317" spans="1:4" ht="15" customHeight="1" x14ac:dyDescent="0.15">
      <c r="A317" s="71" t="s">
        <v>287</v>
      </c>
      <c r="B317" s="26"/>
      <c r="C317" s="26"/>
      <c r="D317" s="39" t="str">
        <f t="shared" si="4"/>
        <v/>
      </c>
    </row>
    <row r="318" spans="1:4" ht="15" customHeight="1" x14ac:dyDescent="0.15">
      <c r="A318" s="71" t="s">
        <v>288</v>
      </c>
      <c r="B318" s="26"/>
      <c r="C318" s="26"/>
      <c r="D318" s="39" t="str">
        <f t="shared" si="4"/>
        <v/>
      </c>
    </row>
    <row r="319" spans="1:4" ht="15" customHeight="1" x14ac:dyDescent="0.15">
      <c r="A319" s="71" t="s">
        <v>289</v>
      </c>
      <c r="B319" s="26"/>
      <c r="C319" s="26"/>
      <c r="D319" s="39" t="str">
        <f t="shared" si="4"/>
        <v/>
      </c>
    </row>
    <row r="320" spans="1:4" ht="15" customHeight="1" x14ac:dyDescent="0.15">
      <c r="A320" s="71" t="s">
        <v>290</v>
      </c>
      <c r="B320" s="26"/>
      <c r="C320" s="26"/>
      <c r="D320" s="39" t="str">
        <f t="shared" si="4"/>
        <v/>
      </c>
    </row>
    <row r="321" spans="1:4" ht="15" customHeight="1" x14ac:dyDescent="0.15">
      <c r="A321" s="71" t="s">
        <v>291</v>
      </c>
      <c r="B321" s="26">
        <v>729</v>
      </c>
      <c r="C321" s="26">
        <v>297</v>
      </c>
      <c r="D321" s="39">
        <f t="shared" si="4"/>
        <v>40.700000000000003</v>
      </c>
    </row>
    <row r="322" spans="1:4" ht="15" customHeight="1" x14ac:dyDescent="0.15">
      <c r="A322" s="71" t="s">
        <v>292</v>
      </c>
      <c r="B322" s="26">
        <v>378</v>
      </c>
      <c r="C322" s="26">
        <v>241</v>
      </c>
      <c r="D322" s="39">
        <f t="shared" si="4"/>
        <v>63.8</v>
      </c>
    </row>
    <row r="323" spans="1:4" ht="15" customHeight="1" x14ac:dyDescent="0.15">
      <c r="A323" s="71" t="s">
        <v>93</v>
      </c>
      <c r="B323" s="26">
        <v>176</v>
      </c>
      <c r="C323" s="26">
        <v>187</v>
      </c>
      <c r="D323" s="39">
        <f t="shared" si="4"/>
        <v>106.3</v>
      </c>
    </row>
    <row r="324" spans="1:4" ht="15" customHeight="1" x14ac:dyDescent="0.15">
      <c r="A324" s="71" t="s">
        <v>94</v>
      </c>
      <c r="B324" s="26"/>
      <c r="C324" s="26"/>
      <c r="D324" s="39" t="str">
        <f t="shared" si="4"/>
        <v/>
      </c>
    </row>
    <row r="325" spans="1:4" ht="15" customHeight="1" x14ac:dyDescent="0.15">
      <c r="A325" s="71" t="s">
        <v>95</v>
      </c>
      <c r="B325" s="26"/>
      <c r="C325" s="26"/>
      <c r="D325" s="39" t="str">
        <f t="shared" ref="D325:D388" si="5">IF(B325=0,"",ROUND(C325/B325*100,1))</f>
        <v/>
      </c>
    </row>
    <row r="326" spans="1:4" ht="15" customHeight="1" x14ac:dyDescent="0.15">
      <c r="A326" s="71" t="s">
        <v>293</v>
      </c>
      <c r="B326" s="26"/>
      <c r="C326" s="26"/>
      <c r="D326" s="39" t="str">
        <f t="shared" si="5"/>
        <v/>
      </c>
    </row>
    <row r="327" spans="1:4" ht="15" customHeight="1" x14ac:dyDescent="0.15">
      <c r="A327" s="71" t="s">
        <v>294</v>
      </c>
      <c r="B327" s="26"/>
      <c r="C327" s="26"/>
      <c r="D327" s="39" t="str">
        <f t="shared" si="5"/>
        <v/>
      </c>
    </row>
    <row r="328" spans="1:4" ht="15" customHeight="1" x14ac:dyDescent="0.15">
      <c r="A328" s="71" t="s">
        <v>295</v>
      </c>
      <c r="B328" s="26"/>
      <c r="C328" s="26"/>
      <c r="D328" s="39" t="str">
        <f t="shared" si="5"/>
        <v/>
      </c>
    </row>
    <row r="329" spans="1:4" ht="15" customHeight="1" x14ac:dyDescent="0.15">
      <c r="A329" s="71" t="s">
        <v>296</v>
      </c>
      <c r="B329" s="26"/>
      <c r="C329" s="26"/>
      <c r="D329" s="39" t="str">
        <f t="shared" si="5"/>
        <v/>
      </c>
    </row>
    <row r="330" spans="1:4" ht="15" customHeight="1" x14ac:dyDescent="0.15">
      <c r="A330" s="71" t="s">
        <v>297</v>
      </c>
      <c r="B330" s="26">
        <v>21</v>
      </c>
      <c r="C330" s="26"/>
      <c r="D330" s="39">
        <f t="shared" si="5"/>
        <v>0</v>
      </c>
    </row>
    <row r="331" spans="1:4" ht="15" customHeight="1" x14ac:dyDescent="0.15">
      <c r="A331" s="71" t="s">
        <v>298</v>
      </c>
      <c r="B331" s="26">
        <v>8</v>
      </c>
      <c r="C331" s="26">
        <v>32</v>
      </c>
      <c r="D331" s="39">
        <f t="shared" si="5"/>
        <v>400</v>
      </c>
    </row>
    <row r="332" spans="1:4" ht="15" customHeight="1" x14ac:dyDescent="0.15">
      <c r="A332" s="71" t="s">
        <v>299</v>
      </c>
      <c r="B332" s="26"/>
      <c r="C332" s="26"/>
      <c r="D332" s="39" t="str">
        <f t="shared" si="5"/>
        <v/>
      </c>
    </row>
    <row r="333" spans="1:4" ht="15" customHeight="1" x14ac:dyDescent="0.15">
      <c r="A333" s="71" t="s">
        <v>300</v>
      </c>
      <c r="B333" s="26"/>
      <c r="C333" s="26"/>
      <c r="D333" s="39" t="str">
        <f t="shared" si="5"/>
        <v/>
      </c>
    </row>
    <row r="334" spans="1:4" ht="15" customHeight="1" x14ac:dyDescent="0.15">
      <c r="A334" s="71" t="s">
        <v>301</v>
      </c>
      <c r="B334" s="26"/>
      <c r="C334" s="26"/>
      <c r="D334" s="39" t="str">
        <f t="shared" si="5"/>
        <v/>
      </c>
    </row>
    <row r="335" spans="1:4" ht="15" customHeight="1" x14ac:dyDescent="0.15">
      <c r="A335" s="71" t="s">
        <v>302</v>
      </c>
      <c r="B335" s="26"/>
      <c r="C335" s="26"/>
      <c r="D335" s="39" t="str">
        <f t="shared" si="5"/>
        <v/>
      </c>
    </row>
    <row r="336" spans="1:4" ht="15" customHeight="1" x14ac:dyDescent="0.15">
      <c r="A336" s="71" t="s">
        <v>303</v>
      </c>
      <c r="B336" s="26"/>
      <c r="C336" s="26"/>
      <c r="D336" s="39" t="str">
        <f t="shared" si="5"/>
        <v/>
      </c>
    </row>
    <row r="337" spans="1:4" ht="15" customHeight="1" x14ac:dyDescent="0.15">
      <c r="A337" s="71" t="s">
        <v>304</v>
      </c>
      <c r="B337" s="26">
        <v>173</v>
      </c>
      <c r="C337" s="26">
        <v>22</v>
      </c>
      <c r="D337" s="39">
        <f t="shared" si="5"/>
        <v>12.7</v>
      </c>
    </row>
    <row r="338" spans="1:4" ht="15" customHeight="1" x14ac:dyDescent="0.15">
      <c r="A338" s="71" t="s">
        <v>305</v>
      </c>
      <c r="B338" s="26"/>
      <c r="C338" s="26">
        <v>15</v>
      </c>
      <c r="D338" s="39" t="str">
        <f t="shared" si="5"/>
        <v/>
      </c>
    </row>
    <row r="339" spans="1:4" ht="15" customHeight="1" x14ac:dyDescent="0.15">
      <c r="A339" s="71" t="s">
        <v>306</v>
      </c>
      <c r="B339" s="26"/>
      <c r="C339" s="26">
        <v>15</v>
      </c>
      <c r="D339" s="39" t="str">
        <f t="shared" si="5"/>
        <v/>
      </c>
    </row>
    <row r="340" spans="1:4" ht="15" customHeight="1" x14ac:dyDescent="0.15">
      <c r="A340" s="71" t="s">
        <v>307</v>
      </c>
      <c r="B340" s="26">
        <v>320</v>
      </c>
      <c r="C340" s="26">
        <v>4</v>
      </c>
      <c r="D340" s="39">
        <f t="shared" si="5"/>
        <v>1.3</v>
      </c>
    </row>
    <row r="341" spans="1:4" ht="15" customHeight="1" x14ac:dyDescent="0.15">
      <c r="A341" s="71" t="s">
        <v>93</v>
      </c>
      <c r="B341" s="26"/>
      <c r="C341" s="26"/>
      <c r="D341" s="39" t="str">
        <f t="shared" si="5"/>
        <v/>
      </c>
    </row>
    <row r="342" spans="1:4" ht="15" customHeight="1" x14ac:dyDescent="0.15">
      <c r="A342" s="71" t="s">
        <v>94</v>
      </c>
      <c r="B342" s="26"/>
      <c r="C342" s="26"/>
      <c r="D342" s="39" t="str">
        <f t="shared" si="5"/>
        <v/>
      </c>
    </row>
    <row r="343" spans="1:4" ht="15" customHeight="1" x14ac:dyDescent="0.15">
      <c r="A343" s="71" t="s">
        <v>95</v>
      </c>
      <c r="B343" s="26"/>
      <c r="C343" s="26"/>
      <c r="D343" s="39" t="str">
        <f t="shared" si="5"/>
        <v/>
      </c>
    </row>
    <row r="344" spans="1:4" ht="15" customHeight="1" x14ac:dyDescent="0.15">
      <c r="A344" s="71" t="s">
        <v>308</v>
      </c>
      <c r="B344" s="26"/>
      <c r="C344" s="26"/>
      <c r="D344" s="39" t="str">
        <f t="shared" si="5"/>
        <v/>
      </c>
    </row>
    <row r="345" spans="1:4" ht="15" customHeight="1" x14ac:dyDescent="0.15">
      <c r="A345" s="71" t="s">
        <v>309</v>
      </c>
      <c r="B345" s="26">
        <v>6</v>
      </c>
      <c r="C345" s="26"/>
      <c r="D345" s="39">
        <f t="shared" si="5"/>
        <v>0</v>
      </c>
    </row>
    <row r="346" spans="1:4" ht="15" customHeight="1" x14ac:dyDescent="0.15">
      <c r="A346" s="71" t="s">
        <v>310</v>
      </c>
      <c r="B346" s="26"/>
      <c r="C346" s="26"/>
      <c r="D346" s="39" t="str">
        <f t="shared" si="5"/>
        <v/>
      </c>
    </row>
    <row r="347" spans="1:4" ht="15" customHeight="1" x14ac:dyDescent="0.15">
      <c r="A347" s="71" t="s">
        <v>311</v>
      </c>
      <c r="B347" s="26">
        <v>230</v>
      </c>
      <c r="C347" s="26"/>
      <c r="D347" s="39">
        <f t="shared" si="5"/>
        <v>0</v>
      </c>
    </row>
    <row r="348" spans="1:4" ht="15" customHeight="1" x14ac:dyDescent="0.15">
      <c r="A348" s="71" t="s">
        <v>312</v>
      </c>
      <c r="B348" s="26">
        <v>84</v>
      </c>
      <c r="C348" s="26"/>
      <c r="D348" s="39">
        <f t="shared" si="5"/>
        <v>0</v>
      </c>
    </row>
    <row r="349" spans="1:4" ht="15" customHeight="1" x14ac:dyDescent="0.15">
      <c r="A349" s="71" t="s">
        <v>313</v>
      </c>
      <c r="B349" s="26"/>
      <c r="C349" s="26"/>
      <c r="D349" s="39" t="str">
        <f t="shared" si="5"/>
        <v/>
      </c>
    </row>
    <row r="350" spans="1:4" ht="15" customHeight="1" x14ac:dyDescent="0.15">
      <c r="A350" s="71" t="s">
        <v>314</v>
      </c>
      <c r="B350" s="26"/>
      <c r="C350" s="26">
        <v>4</v>
      </c>
      <c r="D350" s="39" t="str">
        <f t="shared" si="5"/>
        <v/>
      </c>
    </row>
    <row r="351" spans="1:4" ht="15" customHeight="1" x14ac:dyDescent="0.15">
      <c r="A351" s="71" t="s">
        <v>315</v>
      </c>
      <c r="B351" s="26">
        <v>31</v>
      </c>
      <c r="C351" s="26">
        <v>37</v>
      </c>
      <c r="D351" s="39">
        <f t="shared" si="5"/>
        <v>119.4</v>
      </c>
    </row>
    <row r="352" spans="1:4" ht="15" customHeight="1" x14ac:dyDescent="0.15">
      <c r="A352" s="71" t="s">
        <v>93</v>
      </c>
      <c r="B352" s="26"/>
      <c r="C352" s="26"/>
      <c r="D352" s="39" t="str">
        <f t="shared" si="5"/>
        <v/>
      </c>
    </row>
    <row r="353" spans="1:4" ht="15" customHeight="1" x14ac:dyDescent="0.15">
      <c r="A353" s="71" t="s">
        <v>94</v>
      </c>
      <c r="B353" s="26"/>
      <c r="C353" s="26"/>
      <c r="D353" s="39" t="str">
        <f t="shared" si="5"/>
        <v/>
      </c>
    </row>
    <row r="354" spans="1:4" ht="15" customHeight="1" x14ac:dyDescent="0.15">
      <c r="A354" s="78" t="s">
        <v>95</v>
      </c>
      <c r="B354" s="26"/>
      <c r="C354" s="26"/>
      <c r="D354" s="39" t="str">
        <f t="shared" si="5"/>
        <v/>
      </c>
    </row>
    <row r="355" spans="1:4" ht="15" customHeight="1" x14ac:dyDescent="0.15">
      <c r="A355" s="71" t="s">
        <v>316</v>
      </c>
      <c r="B355" s="26"/>
      <c r="C355" s="26"/>
      <c r="D355" s="39" t="str">
        <f t="shared" si="5"/>
        <v/>
      </c>
    </row>
    <row r="356" spans="1:4" ht="15" customHeight="1" x14ac:dyDescent="0.15">
      <c r="A356" s="71" t="s">
        <v>317</v>
      </c>
      <c r="B356" s="26"/>
      <c r="C356" s="26"/>
      <c r="D356" s="39" t="str">
        <f t="shared" si="5"/>
        <v/>
      </c>
    </row>
    <row r="357" spans="1:4" ht="15" customHeight="1" x14ac:dyDescent="0.15">
      <c r="A357" s="71" t="s">
        <v>318</v>
      </c>
      <c r="B357" s="26">
        <v>31</v>
      </c>
      <c r="C357" s="26">
        <v>37</v>
      </c>
      <c r="D357" s="39">
        <f t="shared" si="5"/>
        <v>119.4</v>
      </c>
    </row>
    <row r="358" spans="1:4" ht="15" customHeight="1" x14ac:dyDescent="0.15">
      <c r="A358" s="71" t="s">
        <v>319</v>
      </c>
      <c r="B358" s="26"/>
      <c r="C358" s="26"/>
      <c r="D358" s="39" t="str">
        <f t="shared" si="5"/>
        <v/>
      </c>
    </row>
    <row r="359" spans="1:4" ht="15" customHeight="1" x14ac:dyDescent="0.15">
      <c r="A359" s="71" t="s">
        <v>320</v>
      </c>
      <c r="B359" s="26"/>
      <c r="C359" s="26"/>
      <c r="D359" s="39" t="str">
        <f t="shared" si="5"/>
        <v/>
      </c>
    </row>
    <row r="360" spans="1:4" ht="15" customHeight="1" x14ac:dyDescent="0.15">
      <c r="A360" s="71" t="s">
        <v>321</v>
      </c>
      <c r="B360" s="26"/>
      <c r="C360" s="26"/>
      <c r="D360" s="39" t="str">
        <f t="shared" si="5"/>
        <v/>
      </c>
    </row>
    <row r="361" spans="1:4" ht="15" customHeight="1" x14ac:dyDescent="0.15">
      <c r="A361" s="71" t="s">
        <v>322</v>
      </c>
      <c r="B361" s="26"/>
      <c r="C361" s="26"/>
      <c r="D361" s="39" t="str">
        <f t="shared" si="5"/>
        <v/>
      </c>
    </row>
    <row r="362" spans="1:4" ht="15" customHeight="1" x14ac:dyDescent="0.15">
      <c r="A362" s="71" t="s">
        <v>323</v>
      </c>
      <c r="B362" s="26"/>
      <c r="C362" s="26"/>
      <c r="D362" s="39" t="str">
        <f t="shared" si="5"/>
        <v/>
      </c>
    </row>
    <row r="363" spans="1:4" ht="15" customHeight="1" x14ac:dyDescent="0.15">
      <c r="A363" s="71" t="s">
        <v>324</v>
      </c>
      <c r="B363" s="26">
        <v>23386</v>
      </c>
      <c r="C363" s="26">
        <f>C364+C383+C393+C406+C416+C424+C431+C439+C448+C451+C454+C457+C465+C473+C476</f>
        <v>25599</v>
      </c>
      <c r="D363" s="39">
        <f t="shared" si="5"/>
        <v>109.5</v>
      </c>
    </row>
    <row r="364" spans="1:4" ht="15" customHeight="1" x14ac:dyDescent="0.15">
      <c r="A364" s="71" t="s">
        <v>325</v>
      </c>
      <c r="B364" s="26">
        <v>523</v>
      </c>
      <c r="C364" s="26">
        <v>676</v>
      </c>
      <c r="D364" s="39">
        <f t="shared" si="5"/>
        <v>129.30000000000001</v>
      </c>
    </row>
    <row r="365" spans="1:4" ht="15" customHeight="1" x14ac:dyDescent="0.15">
      <c r="A365" s="71" t="s">
        <v>93</v>
      </c>
      <c r="B365" s="26">
        <v>278</v>
      </c>
      <c r="C365" s="26">
        <v>232</v>
      </c>
      <c r="D365" s="39">
        <f t="shared" si="5"/>
        <v>83.5</v>
      </c>
    </row>
    <row r="366" spans="1:4" ht="15" customHeight="1" x14ac:dyDescent="0.15">
      <c r="A366" s="71" t="s">
        <v>94</v>
      </c>
      <c r="B366" s="26"/>
      <c r="C366" s="26">
        <v>3</v>
      </c>
      <c r="D366" s="39" t="str">
        <f t="shared" si="5"/>
        <v/>
      </c>
    </row>
    <row r="367" spans="1:4" ht="15" customHeight="1" x14ac:dyDescent="0.15">
      <c r="A367" s="71" t="s">
        <v>95</v>
      </c>
      <c r="B367" s="26"/>
      <c r="C367" s="26"/>
      <c r="D367" s="39" t="str">
        <f t="shared" si="5"/>
        <v/>
      </c>
    </row>
    <row r="368" spans="1:4" ht="15" customHeight="1" x14ac:dyDescent="0.15">
      <c r="A368" s="71" t="s">
        <v>326</v>
      </c>
      <c r="B368" s="26"/>
      <c r="C368" s="26"/>
      <c r="D368" s="39" t="str">
        <f t="shared" si="5"/>
        <v/>
      </c>
    </row>
    <row r="369" spans="1:4" ht="15" customHeight="1" x14ac:dyDescent="0.15">
      <c r="A369" s="71" t="s">
        <v>327</v>
      </c>
      <c r="B369" s="26"/>
      <c r="C369" s="26"/>
      <c r="D369" s="39" t="str">
        <f t="shared" si="5"/>
        <v/>
      </c>
    </row>
    <row r="370" spans="1:4" ht="15" customHeight="1" x14ac:dyDescent="0.15">
      <c r="A370" s="71" t="s">
        <v>328</v>
      </c>
      <c r="B370" s="26"/>
      <c r="C370" s="26"/>
      <c r="D370" s="39" t="str">
        <f t="shared" si="5"/>
        <v/>
      </c>
    </row>
    <row r="371" spans="1:4" ht="15" customHeight="1" x14ac:dyDescent="0.15">
      <c r="A371" s="71" t="s">
        <v>329</v>
      </c>
      <c r="B371" s="26"/>
      <c r="C371" s="26"/>
      <c r="D371" s="39" t="str">
        <f t="shared" si="5"/>
        <v/>
      </c>
    </row>
    <row r="372" spans="1:4" ht="15" customHeight="1" x14ac:dyDescent="0.15">
      <c r="A372" s="71" t="s">
        <v>134</v>
      </c>
      <c r="B372" s="26"/>
      <c r="C372" s="26"/>
      <c r="D372" s="39" t="str">
        <f t="shared" si="5"/>
        <v/>
      </c>
    </row>
    <row r="373" spans="1:4" ht="15" customHeight="1" x14ac:dyDescent="0.15">
      <c r="A373" s="71" t="s">
        <v>330</v>
      </c>
      <c r="B373" s="26">
        <v>232</v>
      </c>
      <c r="C373" s="26">
        <v>240</v>
      </c>
      <c r="D373" s="39">
        <f t="shared" si="5"/>
        <v>103.4</v>
      </c>
    </row>
    <row r="374" spans="1:4" ht="15" customHeight="1" x14ac:dyDescent="0.15">
      <c r="A374" s="71" t="s">
        <v>331</v>
      </c>
      <c r="B374" s="26"/>
      <c r="C374" s="26"/>
      <c r="D374" s="39" t="str">
        <f t="shared" si="5"/>
        <v/>
      </c>
    </row>
    <row r="375" spans="1:4" ht="15" customHeight="1" x14ac:dyDescent="0.15">
      <c r="A375" s="71" t="s">
        <v>332</v>
      </c>
      <c r="B375" s="26"/>
      <c r="C375" s="26"/>
      <c r="D375" s="39" t="str">
        <f t="shared" si="5"/>
        <v/>
      </c>
    </row>
    <row r="376" spans="1:4" ht="15" customHeight="1" x14ac:dyDescent="0.15">
      <c r="A376" s="71" t="s">
        <v>333</v>
      </c>
      <c r="B376" s="26"/>
      <c r="C376" s="26"/>
      <c r="D376" s="39" t="str">
        <f t="shared" si="5"/>
        <v/>
      </c>
    </row>
    <row r="377" spans="1:4" ht="15" customHeight="1" x14ac:dyDescent="0.15">
      <c r="A377" s="71" t="s">
        <v>334</v>
      </c>
      <c r="B377" s="26"/>
      <c r="C377" s="26"/>
      <c r="D377" s="39" t="str">
        <f t="shared" si="5"/>
        <v/>
      </c>
    </row>
    <row r="378" spans="1:4" ht="15" customHeight="1" x14ac:dyDescent="0.15">
      <c r="A378" s="71" t="s">
        <v>335</v>
      </c>
      <c r="B378" s="26"/>
      <c r="C378" s="26"/>
      <c r="D378" s="39" t="str">
        <f t="shared" si="5"/>
        <v/>
      </c>
    </row>
    <row r="379" spans="1:4" ht="15" customHeight="1" x14ac:dyDescent="0.15">
      <c r="A379" s="71" t="s">
        <v>336</v>
      </c>
      <c r="B379" s="26"/>
      <c r="C379" s="26"/>
      <c r="D379" s="39" t="str">
        <f t="shared" si="5"/>
        <v/>
      </c>
    </row>
    <row r="380" spans="1:4" ht="15" customHeight="1" x14ac:dyDescent="0.15">
      <c r="A380" s="71" t="s">
        <v>337</v>
      </c>
      <c r="B380" s="26"/>
      <c r="C380" s="26"/>
      <c r="D380" s="39" t="str">
        <f t="shared" si="5"/>
        <v/>
      </c>
    </row>
    <row r="381" spans="1:4" ht="15" customHeight="1" x14ac:dyDescent="0.15">
      <c r="A381" s="71" t="s">
        <v>102</v>
      </c>
      <c r="B381" s="26"/>
      <c r="C381" s="26"/>
      <c r="D381" s="39" t="str">
        <f t="shared" si="5"/>
        <v/>
      </c>
    </row>
    <row r="382" spans="1:4" ht="15" customHeight="1" x14ac:dyDescent="0.15">
      <c r="A382" s="71" t="s">
        <v>338</v>
      </c>
      <c r="B382" s="26">
        <v>13</v>
      </c>
      <c r="C382" s="26">
        <v>201</v>
      </c>
      <c r="D382" s="39">
        <f t="shared" si="5"/>
        <v>1546.2</v>
      </c>
    </row>
    <row r="383" spans="1:4" ht="15" customHeight="1" x14ac:dyDescent="0.15">
      <c r="A383" s="71" t="s">
        <v>339</v>
      </c>
      <c r="B383" s="26">
        <v>2780</v>
      </c>
      <c r="C383" s="26">
        <v>3267</v>
      </c>
      <c r="D383" s="39">
        <f t="shared" si="5"/>
        <v>117.5</v>
      </c>
    </row>
    <row r="384" spans="1:4" ht="15" customHeight="1" x14ac:dyDescent="0.15">
      <c r="A384" s="71" t="s">
        <v>93</v>
      </c>
      <c r="B384" s="26">
        <v>265</v>
      </c>
      <c r="C384" s="26">
        <v>210</v>
      </c>
      <c r="D384" s="39">
        <f t="shared" si="5"/>
        <v>79.2</v>
      </c>
    </row>
    <row r="385" spans="1:4" ht="15" customHeight="1" x14ac:dyDescent="0.15">
      <c r="A385" s="71" t="s">
        <v>94</v>
      </c>
      <c r="B385" s="26"/>
      <c r="C385" s="26"/>
      <c r="D385" s="39" t="str">
        <f t="shared" si="5"/>
        <v/>
      </c>
    </row>
    <row r="386" spans="1:4" ht="15" customHeight="1" x14ac:dyDescent="0.15">
      <c r="A386" s="71" t="s">
        <v>95</v>
      </c>
      <c r="B386" s="26"/>
      <c r="C386" s="26"/>
      <c r="D386" s="39" t="str">
        <f t="shared" si="5"/>
        <v/>
      </c>
    </row>
    <row r="387" spans="1:4" ht="15" customHeight="1" x14ac:dyDescent="0.15">
      <c r="A387" s="71" t="s">
        <v>340</v>
      </c>
      <c r="B387" s="26"/>
      <c r="C387" s="26"/>
      <c r="D387" s="39" t="str">
        <f t="shared" si="5"/>
        <v/>
      </c>
    </row>
    <row r="388" spans="1:4" ht="15" customHeight="1" x14ac:dyDescent="0.15">
      <c r="A388" s="71" t="s">
        <v>341</v>
      </c>
      <c r="B388" s="26">
        <v>26</v>
      </c>
      <c r="C388" s="26"/>
      <c r="D388" s="39">
        <f t="shared" si="5"/>
        <v>0</v>
      </c>
    </row>
    <row r="389" spans="1:4" ht="15" customHeight="1" x14ac:dyDescent="0.15">
      <c r="A389" s="71" t="s">
        <v>342</v>
      </c>
      <c r="B389" s="26">
        <v>2257</v>
      </c>
      <c r="C389" s="26">
        <v>3054</v>
      </c>
      <c r="D389" s="39">
        <f t="shared" ref="D389:D452" si="6">IF(B389=0,"",ROUND(C389/B389*100,1))</f>
        <v>135.30000000000001</v>
      </c>
    </row>
    <row r="390" spans="1:4" ht="15" customHeight="1" x14ac:dyDescent="0.15">
      <c r="A390" s="71" t="s">
        <v>343</v>
      </c>
      <c r="B390" s="26">
        <v>232</v>
      </c>
      <c r="C390" s="26">
        <v>3</v>
      </c>
      <c r="D390" s="39">
        <f t="shared" si="6"/>
        <v>1.3</v>
      </c>
    </row>
    <row r="391" spans="1:4" ht="15" customHeight="1" x14ac:dyDescent="0.15">
      <c r="A391" s="71" t="s">
        <v>344</v>
      </c>
      <c r="B391" s="26"/>
      <c r="C391" s="26"/>
      <c r="D391" s="39" t="str">
        <f t="shared" si="6"/>
        <v/>
      </c>
    </row>
    <row r="392" spans="1:4" ht="15" customHeight="1" x14ac:dyDescent="0.15">
      <c r="A392" s="71" t="s">
        <v>345</v>
      </c>
      <c r="B392" s="26"/>
      <c r="C392" s="26"/>
      <c r="D392" s="39" t="str">
        <f t="shared" si="6"/>
        <v/>
      </c>
    </row>
    <row r="393" spans="1:4" ht="15" customHeight="1" x14ac:dyDescent="0.15">
      <c r="A393" s="71" t="s">
        <v>346</v>
      </c>
      <c r="B393" s="26">
        <v>11442</v>
      </c>
      <c r="C393" s="26">
        <v>12224</v>
      </c>
      <c r="D393" s="39">
        <f t="shared" si="6"/>
        <v>106.8</v>
      </c>
    </row>
    <row r="394" spans="1:4" ht="15" customHeight="1" x14ac:dyDescent="0.15">
      <c r="A394" s="71" t="s">
        <v>347</v>
      </c>
      <c r="B394" s="26">
        <v>1002</v>
      </c>
      <c r="C394" s="26">
        <v>1071</v>
      </c>
      <c r="D394" s="39">
        <f t="shared" si="6"/>
        <v>106.9</v>
      </c>
    </row>
    <row r="395" spans="1:4" ht="15" customHeight="1" x14ac:dyDescent="0.15">
      <c r="A395" s="71" t="s">
        <v>348</v>
      </c>
      <c r="B395" s="26">
        <v>1303</v>
      </c>
      <c r="C395" s="26">
        <v>1902</v>
      </c>
      <c r="D395" s="39">
        <f t="shared" si="6"/>
        <v>146</v>
      </c>
    </row>
    <row r="396" spans="1:4" ht="15" customHeight="1" x14ac:dyDescent="0.15">
      <c r="A396" s="71" t="s">
        <v>349</v>
      </c>
      <c r="B396" s="26"/>
      <c r="C396" s="26"/>
      <c r="D396" s="39" t="str">
        <f t="shared" si="6"/>
        <v/>
      </c>
    </row>
    <row r="397" spans="1:4" ht="15" customHeight="1" x14ac:dyDescent="0.15">
      <c r="A397" s="71" t="s">
        <v>350</v>
      </c>
      <c r="B397" s="26">
        <v>3341</v>
      </c>
      <c r="C397" s="26">
        <v>3288</v>
      </c>
      <c r="D397" s="39">
        <f t="shared" si="6"/>
        <v>98.4</v>
      </c>
    </row>
    <row r="398" spans="1:4" ht="15" customHeight="1" x14ac:dyDescent="0.15">
      <c r="A398" s="71" t="s">
        <v>351</v>
      </c>
      <c r="B398" s="26">
        <v>29</v>
      </c>
      <c r="C398" s="26">
        <v>31</v>
      </c>
      <c r="D398" s="39">
        <f t="shared" si="6"/>
        <v>106.9</v>
      </c>
    </row>
    <row r="399" spans="1:4" ht="15" customHeight="1" x14ac:dyDescent="0.15">
      <c r="A399" s="71" t="s">
        <v>352</v>
      </c>
      <c r="B399" s="26">
        <v>5749</v>
      </c>
      <c r="C399" s="26">
        <v>5927</v>
      </c>
      <c r="D399" s="39">
        <f t="shared" si="6"/>
        <v>103.1</v>
      </c>
    </row>
    <row r="400" spans="1:4" ht="15" customHeight="1" x14ac:dyDescent="0.15">
      <c r="A400" s="71" t="s">
        <v>353</v>
      </c>
      <c r="B400" s="26"/>
      <c r="C400" s="26"/>
      <c r="D400" s="39" t="str">
        <f t="shared" si="6"/>
        <v/>
      </c>
    </row>
    <row r="401" spans="1:4" ht="15" customHeight="1" x14ac:dyDescent="0.15">
      <c r="A401" s="71" t="s">
        <v>354</v>
      </c>
      <c r="B401" s="26">
        <v>18</v>
      </c>
      <c r="C401" s="26">
        <v>5</v>
      </c>
      <c r="D401" s="39">
        <f t="shared" si="6"/>
        <v>27.8</v>
      </c>
    </row>
    <row r="402" spans="1:4" ht="15" customHeight="1" x14ac:dyDescent="0.15">
      <c r="A402" s="71" t="s">
        <v>355</v>
      </c>
      <c r="B402" s="26"/>
      <c r="C402" s="26"/>
      <c r="D402" s="39" t="str">
        <f t="shared" si="6"/>
        <v/>
      </c>
    </row>
    <row r="403" spans="1:4" ht="15" customHeight="1" x14ac:dyDescent="0.15">
      <c r="A403" s="71" t="s">
        <v>356</v>
      </c>
      <c r="B403" s="26"/>
      <c r="C403" s="26"/>
      <c r="D403" s="39" t="str">
        <f t="shared" si="6"/>
        <v/>
      </c>
    </row>
    <row r="404" spans="1:4" ht="15" customHeight="1" x14ac:dyDescent="0.15">
      <c r="A404" s="71" t="s">
        <v>357</v>
      </c>
      <c r="B404" s="26"/>
      <c r="C404" s="26"/>
      <c r="D404" s="39" t="str">
        <f t="shared" si="6"/>
        <v/>
      </c>
    </row>
    <row r="405" spans="1:4" ht="15" customHeight="1" x14ac:dyDescent="0.15">
      <c r="A405" s="71" t="s">
        <v>358</v>
      </c>
      <c r="B405" s="26"/>
      <c r="C405" s="26"/>
      <c r="D405" s="39" t="str">
        <f t="shared" si="6"/>
        <v/>
      </c>
    </row>
    <row r="406" spans="1:4" ht="15" customHeight="1" x14ac:dyDescent="0.15">
      <c r="A406" s="71" t="s">
        <v>359</v>
      </c>
      <c r="B406" s="26">
        <v>928</v>
      </c>
      <c r="C406" s="26">
        <v>915</v>
      </c>
      <c r="D406" s="39">
        <f t="shared" si="6"/>
        <v>98.6</v>
      </c>
    </row>
    <row r="407" spans="1:4" ht="15" customHeight="1" x14ac:dyDescent="0.15">
      <c r="A407" s="71" t="s">
        <v>360</v>
      </c>
      <c r="B407" s="26">
        <v>157</v>
      </c>
      <c r="C407" s="26">
        <v>173</v>
      </c>
      <c r="D407" s="39">
        <f t="shared" si="6"/>
        <v>110.2</v>
      </c>
    </row>
    <row r="408" spans="1:4" ht="15" customHeight="1" x14ac:dyDescent="0.15">
      <c r="A408" s="71" t="s">
        <v>361</v>
      </c>
      <c r="B408" s="26"/>
      <c r="C408" s="26"/>
      <c r="D408" s="39" t="str">
        <f t="shared" si="6"/>
        <v/>
      </c>
    </row>
    <row r="409" spans="1:4" ht="15" customHeight="1" x14ac:dyDescent="0.15">
      <c r="A409" s="71" t="s">
        <v>362</v>
      </c>
      <c r="B409" s="26"/>
      <c r="C409" s="26"/>
      <c r="D409" s="39" t="str">
        <f t="shared" si="6"/>
        <v/>
      </c>
    </row>
    <row r="410" spans="1:4" ht="15" customHeight="1" x14ac:dyDescent="0.15">
      <c r="A410" s="71" t="s">
        <v>363</v>
      </c>
      <c r="B410" s="26"/>
      <c r="C410" s="26"/>
      <c r="D410" s="39" t="str">
        <f t="shared" si="6"/>
        <v/>
      </c>
    </row>
    <row r="411" spans="1:4" ht="15" customHeight="1" x14ac:dyDescent="0.15">
      <c r="A411" s="71" t="s">
        <v>364</v>
      </c>
      <c r="B411" s="26"/>
      <c r="C411" s="26"/>
      <c r="D411" s="39" t="str">
        <f t="shared" si="6"/>
        <v/>
      </c>
    </row>
    <row r="412" spans="1:4" ht="15" customHeight="1" x14ac:dyDescent="0.15">
      <c r="A412" s="71" t="s">
        <v>365</v>
      </c>
      <c r="B412" s="26"/>
      <c r="C412" s="26"/>
      <c r="D412" s="39" t="str">
        <f t="shared" si="6"/>
        <v/>
      </c>
    </row>
    <row r="413" spans="1:4" ht="15" customHeight="1" x14ac:dyDescent="0.15">
      <c r="A413" s="71" t="s">
        <v>366</v>
      </c>
      <c r="B413" s="26"/>
      <c r="C413" s="26"/>
      <c r="D413" s="39" t="str">
        <f t="shared" si="6"/>
        <v/>
      </c>
    </row>
    <row r="414" spans="1:4" ht="15" customHeight="1" x14ac:dyDescent="0.15">
      <c r="A414" s="71" t="s">
        <v>367</v>
      </c>
      <c r="B414" s="26"/>
      <c r="C414" s="26"/>
      <c r="D414" s="39" t="str">
        <f t="shared" si="6"/>
        <v/>
      </c>
    </row>
    <row r="415" spans="1:4" ht="15" customHeight="1" x14ac:dyDescent="0.15">
      <c r="A415" s="71" t="s">
        <v>368</v>
      </c>
      <c r="B415" s="26">
        <v>771</v>
      </c>
      <c r="C415" s="26">
        <v>742</v>
      </c>
      <c r="D415" s="39">
        <f t="shared" si="6"/>
        <v>96.2</v>
      </c>
    </row>
    <row r="416" spans="1:4" ht="15" customHeight="1" x14ac:dyDescent="0.15">
      <c r="A416" s="71" t="s">
        <v>369</v>
      </c>
      <c r="B416" s="26">
        <v>2083</v>
      </c>
      <c r="C416" s="26">
        <v>2118</v>
      </c>
      <c r="D416" s="39">
        <f t="shared" si="6"/>
        <v>101.7</v>
      </c>
    </row>
    <row r="417" spans="1:4" ht="15" customHeight="1" x14ac:dyDescent="0.15">
      <c r="A417" s="71" t="s">
        <v>370</v>
      </c>
      <c r="B417" s="26">
        <v>256</v>
      </c>
      <c r="C417" s="26"/>
      <c r="D417" s="39">
        <f t="shared" si="6"/>
        <v>0</v>
      </c>
    </row>
    <row r="418" spans="1:4" ht="15" customHeight="1" x14ac:dyDescent="0.15">
      <c r="A418" s="71" t="s">
        <v>371</v>
      </c>
      <c r="B418" s="26"/>
      <c r="C418" s="26"/>
      <c r="D418" s="39" t="str">
        <f t="shared" si="6"/>
        <v/>
      </c>
    </row>
    <row r="419" spans="1:4" ht="15" customHeight="1" x14ac:dyDescent="0.15">
      <c r="A419" s="71" t="s">
        <v>372</v>
      </c>
      <c r="B419" s="26"/>
      <c r="C419" s="26"/>
      <c r="D419" s="39" t="str">
        <f t="shared" si="6"/>
        <v/>
      </c>
    </row>
    <row r="420" spans="1:4" ht="15" customHeight="1" x14ac:dyDescent="0.15">
      <c r="A420" s="71" t="s">
        <v>373</v>
      </c>
      <c r="B420" s="26"/>
      <c r="C420" s="26"/>
      <c r="D420" s="39" t="str">
        <f t="shared" si="6"/>
        <v/>
      </c>
    </row>
    <row r="421" spans="1:4" ht="15" customHeight="1" x14ac:dyDescent="0.15">
      <c r="A421" s="71" t="s">
        <v>374</v>
      </c>
      <c r="B421" s="26">
        <v>816</v>
      </c>
      <c r="C421" s="26">
        <v>968</v>
      </c>
      <c r="D421" s="39">
        <f t="shared" si="6"/>
        <v>118.6</v>
      </c>
    </row>
    <row r="422" spans="1:4" ht="15" customHeight="1" x14ac:dyDescent="0.15">
      <c r="A422" s="71" t="s">
        <v>375</v>
      </c>
      <c r="B422" s="26"/>
      <c r="C422" s="26"/>
      <c r="D422" s="39" t="str">
        <f t="shared" si="6"/>
        <v/>
      </c>
    </row>
    <row r="423" spans="1:4" ht="15" customHeight="1" x14ac:dyDescent="0.15">
      <c r="A423" s="71" t="s">
        <v>376</v>
      </c>
      <c r="B423" s="26">
        <v>1011</v>
      </c>
      <c r="C423" s="26">
        <v>1150</v>
      </c>
      <c r="D423" s="39">
        <f t="shared" si="6"/>
        <v>113.7</v>
      </c>
    </row>
    <row r="424" spans="1:4" ht="15" customHeight="1" x14ac:dyDescent="0.15">
      <c r="A424" s="71" t="s">
        <v>377</v>
      </c>
      <c r="B424" s="26">
        <v>908</v>
      </c>
      <c r="C424" s="26">
        <v>1292</v>
      </c>
      <c r="D424" s="39">
        <f t="shared" si="6"/>
        <v>142.30000000000001</v>
      </c>
    </row>
    <row r="425" spans="1:4" ht="15" customHeight="1" x14ac:dyDescent="0.15">
      <c r="A425" s="71" t="s">
        <v>378</v>
      </c>
      <c r="B425" s="26">
        <v>24</v>
      </c>
      <c r="C425" s="26">
        <v>14</v>
      </c>
      <c r="D425" s="39">
        <f t="shared" si="6"/>
        <v>58.3</v>
      </c>
    </row>
    <row r="426" spans="1:4" ht="15" customHeight="1" x14ac:dyDescent="0.15">
      <c r="A426" s="71" t="s">
        <v>379</v>
      </c>
      <c r="B426" s="26">
        <v>306</v>
      </c>
      <c r="C426" s="26">
        <v>247</v>
      </c>
      <c r="D426" s="39">
        <f t="shared" si="6"/>
        <v>80.7</v>
      </c>
    </row>
    <row r="427" spans="1:4" ht="15" customHeight="1" x14ac:dyDescent="0.15">
      <c r="A427" s="71" t="s">
        <v>380</v>
      </c>
      <c r="B427" s="26">
        <v>18</v>
      </c>
      <c r="C427" s="26">
        <v>9</v>
      </c>
      <c r="D427" s="39">
        <f t="shared" si="6"/>
        <v>50</v>
      </c>
    </row>
    <row r="428" spans="1:4" ht="15" customHeight="1" x14ac:dyDescent="0.15">
      <c r="A428" s="71" t="s">
        <v>381</v>
      </c>
      <c r="B428" s="26"/>
      <c r="C428" s="26"/>
      <c r="D428" s="39" t="str">
        <f t="shared" si="6"/>
        <v/>
      </c>
    </row>
    <row r="429" spans="1:4" ht="15" customHeight="1" x14ac:dyDescent="0.15">
      <c r="A429" s="71" t="s">
        <v>382</v>
      </c>
      <c r="B429" s="26"/>
      <c r="C429" s="26"/>
      <c r="D429" s="39" t="str">
        <f t="shared" si="6"/>
        <v/>
      </c>
    </row>
    <row r="430" spans="1:4" ht="15" customHeight="1" x14ac:dyDescent="0.15">
      <c r="A430" s="71" t="s">
        <v>383</v>
      </c>
      <c r="B430" s="26">
        <v>560</v>
      </c>
      <c r="C430" s="26">
        <v>1022</v>
      </c>
      <c r="D430" s="39">
        <f t="shared" si="6"/>
        <v>182.5</v>
      </c>
    </row>
    <row r="431" spans="1:4" ht="15" customHeight="1" x14ac:dyDescent="0.15">
      <c r="A431" s="71" t="s">
        <v>384</v>
      </c>
      <c r="B431" s="26">
        <v>262</v>
      </c>
      <c r="C431" s="26">
        <v>1008</v>
      </c>
      <c r="D431" s="39">
        <f t="shared" si="6"/>
        <v>384.7</v>
      </c>
    </row>
    <row r="432" spans="1:4" ht="15" customHeight="1" x14ac:dyDescent="0.15">
      <c r="A432" s="71" t="s">
        <v>385</v>
      </c>
      <c r="B432" s="26">
        <v>11</v>
      </c>
      <c r="C432" s="26">
        <v>67</v>
      </c>
      <c r="D432" s="39">
        <f t="shared" si="6"/>
        <v>609.1</v>
      </c>
    </row>
    <row r="433" spans="1:4" ht="15" customHeight="1" x14ac:dyDescent="0.15">
      <c r="A433" s="71" t="s">
        <v>386</v>
      </c>
      <c r="B433" s="26">
        <v>244</v>
      </c>
      <c r="C433" s="26">
        <v>442</v>
      </c>
      <c r="D433" s="39">
        <f t="shared" si="6"/>
        <v>181.1</v>
      </c>
    </row>
    <row r="434" spans="1:4" ht="15" customHeight="1" x14ac:dyDescent="0.15">
      <c r="A434" s="71" t="s">
        <v>387</v>
      </c>
      <c r="B434" s="26"/>
      <c r="C434" s="26"/>
      <c r="D434" s="39" t="str">
        <f t="shared" si="6"/>
        <v/>
      </c>
    </row>
    <row r="435" spans="1:4" ht="15" customHeight="1" x14ac:dyDescent="0.15">
      <c r="A435" s="71" t="s">
        <v>388</v>
      </c>
      <c r="B435" s="26"/>
      <c r="C435" s="26"/>
      <c r="D435" s="39" t="str">
        <f t="shared" si="6"/>
        <v/>
      </c>
    </row>
    <row r="436" spans="1:4" ht="15" customHeight="1" x14ac:dyDescent="0.15">
      <c r="A436" s="79" t="s">
        <v>389</v>
      </c>
      <c r="B436" s="26"/>
      <c r="C436" s="26"/>
      <c r="D436" s="39" t="str">
        <f t="shared" si="6"/>
        <v/>
      </c>
    </row>
    <row r="437" spans="1:4" ht="15" customHeight="1" x14ac:dyDescent="0.15">
      <c r="A437" s="79" t="s">
        <v>390</v>
      </c>
      <c r="B437" s="26"/>
      <c r="C437" s="26">
        <v>210</v>
      </c>
      <c r="D437" s="39" t="str">
        <f t="shared" si="6"/>
        <v/>
      </c>
    </row>
    <row r="438" spans="1:4" ht="15" customHeight="1" x14ac:dyDescent="0.15">
      <c r="A438" s="79" t="s">
        <v>391</v>
      </c>
      <c r="B438" s="26">
        <v>7</v>
      </c>
      <c r="C438" s="26">
        <v>289</v>
      </c>
      <c r="D438" s="39">
        <f t="shared" si="6"/>
        <v>4128.6000000000004</v>
      </c>
    </row>
    <row r="439" spans="1:4" ht="15" customHeight="1" x14ac:dyDescent="0.15">
      <c r="A439" s="79" t="s">
        <v>392</v>
      </c>
      <c r="B439" s="26">
        <v>430</v>
      </c>
      <c r="C439" s="26">
        <v>505</v>
      </c>
      <c r="D439" s="39">
        <f t="shared" si="6"/>
        <v>117.4</v>
      </c>
    </row>
    <row r="440" spans="1:4" ht="15" customHeight="1" x14ac:dyDescent="0.15">
      <c r="A440" s="79" t="s">
        <v>93</v>
      </c>
      <c r="B440" s="26">
        <v>43</v>
      </c>
      <c r="C440" s="26">
        <v>50</v>
      </c>
      <c r="D440" s="39">
        <f t="shared" si="6"/>
        <v>116.3</v>
      </c>
    </row>
    <row r="441" spans="1:4" ht="15" customHeight="1" x14ac:dyDescent="0.15">
      <c r="A441" s="79" t="s">
        <v>94</v>
      </c>
      <c r="B441" s="26"/>
      <c r="C441" s="26"/>
      <c r="D441" s="39" t="str">
        <f t="shared" si="6"/>
        <v/>
      </c>
    </row>
    <row r="442" spans="1:4" ht="15" customHeight="1" x14ac:dyDescent="0.15">
      <c r="A442" s="79" t="s">
        <v>95</v>
      </c>
      <c r="B442" s="26"/>
      <c r="C442" s="26"/>
      <c r="D442" s="39" t="str">
        <f t="shared" si="6"/>
        <v/>
      </c>
    </row>
    <row r="443" spans="1:4" ht="15" customHeight="1" x14ac:dyDescent="0.15">
      <c r="A443" s="79" t="s">
        <v>393</v>
      </c>
      <c r="B443" s="26">
        <v>73</v>
      </c>
      <c r="C443" s="26"/>
      <c r="D443" s="39">
        <f t="shared" si="6"/>
        <v>0</v>
      </c>
    </row>
    <row r="444" spans="1:4" ht="15" customHeight="1" x14ac:dyDescent="0.15">
      <c r="A444" s="79" t="s">
        <v>394</v>
      </c>
      <c r="B444" s="26">
        <v>15</v>
      </c>
      <c r="C444" s="26"/>
      <c r="D444" s="39">
        <f t="shared" si="6"/>
        <v>0</v>
      </c>
    </row>
    <row r="445" spans="1:4" ht="15" customHeight="1" x14ac:dyDescent="0.15">
      <c r="A445" s="79" t="s">
        <v>395</v>
      </c>
      <c r="B445" s="26"/>
      <c r="C445" s="26"/>
      <c r="D445" s="39" t="str">
        <f t="shared" si="6"/>
        <v/>
      </c>
    </row>
    <row r="446" spans="1:4" ht="15" customHeight="1" x14ac:dyDescent="0.15">
      <c r="A446" s="79" t="s">
        <v>396</v>
      </c>
      <c r="B446" s="26">
        <v>212</v>
      </c>
      <c r="C446" s="26">
        <v>244</v>
      </c>
      <c r="D446" s="39">
        <f t="shared" si="6"/>
        <v>115.1</v>
      </c>
    </row>
    <row r="447" spans="1:4" ht="15" customHeight="1" x14ac:dyDescent="0.15">
      <c r="A447" s="79" t="s">
        <v>397</v>
      </c>
      <c r="B447" s="26">
        <v>87</v>
      </c>
      <c r="C447" s="26">
        <v>211</v>
      </c>
      <c r="D447" s="39">
        <f t="shared" si="6"/>
        <v>242.5</v>
      </c>
    </row>
    <row r="448" spans="1:4" ht="15" customHeight="1" x14ac:dyDescent="0.15">
      <c r="A448" s="79" t="s">
        <v>398</v>
      </c>
      <c r="B448" s="26">
        <v>1417</v>
      </c>
      <c r="C448" s="26">
        <v>1078</v>
      </c>
      <c r="D448" s="39">
        <f t="shared" si="6"/>
        <v>76.099999999999994</v>
      </c>
    </row>
    <row r="449" spans="1:4" ht="15" customHeight="1" x14ac:dyDescent="0.15">
      <c r="A449" s="79" t="s">
        <v>399</v>
      </c>
      <c r="B449" s="26">
        <v>1407</v>
      </c>
      <c r="C449" s="26">
        <v>1068</v>
      </c>
      <c r="D449" s="39">
        <f t="shared" si="6"/>
        <v>75.900000000000006</v>
      </c>
    </row>
    <row r="450" spans="1:4" ht="15" customHeight="1" x14ac:dyDescent="0.15">
      <c r="A450" s="79" t="s">
        <v>400</v>
      </c>
      <c r="B450" s="26">
        <v>10</v>
      </c>
      <c r="C450" s="26">
        <v>10</v>
      </c>
      <c r="D450" s="39">
        <f t="shared" si="6"/>
        <v>100</v>
      </c>
    </row>
    <row r="451" spans="1:4" ht="15" customHeight="1" x14ac:dyDescent="0.15">
      <c r="A451" s="79" t="s">
        <v>401</v>
      </c>
      <c r="B451" s="26">
        <v>3</v>
      </c>
      <c r="C451" s="26">
        <v>12</v>
      </c>
      <c r="D451" s="39">
        <f t="shared" si="6"/>
        <v>400</v>
      </c>
    </row>
    <row r="452" spans="1:4" ht="15" customHeight="1" x14ac:dyDescent="0.15">
      <c r="A452" s="79" t="s">
        <v>402</v>
      </c>
      <c r="B452" s="26">
        <v>3</v>
      </c>
      <c r="C452" s="26">
        <v>12</v>
      </c>
      <c r="D452" s="39">
        <f t="shared" si="6"/>
        <v>400</v>
      </c>
    </row>
    <row r="453" spans="1:4" ht="15" customHeight="1" x14ac:dyDescent="0.15">
      <c r="A453" s="79" t="s">
        <v>403</v>
      </c>
      <c r="B453" s="26"/>
      <c r="C453" s="26"/>
      <c r="D453" s="39" t="str">
        <f t="shared" ref="D453:D516" si="7">IF(B453=0,"",ROUND(C453/B453*100,1))</f>
        <v/>
      </c>
    </row>
    <row r="454" spans="1:4" ht="15" customHeight="1" x14ac:dyDescent="0.15">
      <c r="A454" s="79" t="s">
        <v>404</v>
      </c>
      <c r="B454" s="26">
        <v>8</v>
      </c>
      <c r="C454" s="26">
        <v>8</v>
      </c>
      <c r="D454" s="39">
        <f t="shared" si="7"/>
        <v>100</v>
      </c>
    </row>
    <row r="455" spans="1:4" ht="15" customHeight="1" x14ac:dyDescent="0.15">
      <c r="A455" s="79" t="s">
        <v>405</v>
      </c>
      <c r="B455" s="26"/>
      <c r="C455" s="26"/>
      <c r="D455" s="39" t="str">
        <f t="shared" si="7"/>
        <v/>
      </c>
    </row>
    <row r="456" spans="1:4" ht="15" customHeight="1" x14ac:dyDescent="0.15">
      <c r="A456" s="79" t="s">
        <v>406</v>
      </c>
      <c r="B456" s="26">
        <v>8</v>
      </c>
      <c r="C456" s="26">
        <v>8</v>
      </c>
      <c r="D456" s="39">
        <f t="shared" si="7"/>
        <v>100</v>
      </c>
    </row>
    <row r="457" spans="1:4" ht="15" customHeight="1" x14ac:dyDescent="0.15">
      <c r="A457" s="79" t="s">
        <v>407</v>
      </c>
      <c r="B457" s="26">
        <v>2360</v>
      </c>
      <c r="C457" s="26">
        <v>2094</v>
      </c>
      <c r="D457" s="39">
        <f t="shared" si="7"/>
        <v>88.7</v>
      </c>
    </row>
    <row r="458" spans="1:4" ht="15" customHeight="1" x14ac:dyDescent="0.15">
      <c r="A458" s="79" t="s">
        <v>408</v>
      </c>
      <c r="B458" s="26"/>
      <c r="C458" s="26"/>
      <c r="D458" s="39" t="str">
        <f t="shared" si="7"/>
        <v/>
      </c>
    </row>
    <row r="459" spans="1:4" ht="15" customHeight="1" x14ac:dyDescent="0.15">
      <c r="A459" s="79" t="s">
        <v>409</v>
      </c>
      <c r="B459" s="26">
        <v>2360</v>
      </c>
      <c r="C459" s="26">
        <v>2094</v>
      </c>
      <c r="D459" s="39">
        <f t="shared" si="7"/>
        <v>88.7</v>
      </c>
    </row>
    <row r="460" spans="1:4" ht="15" customHeight="1" x14ac:dyDescent="0.15">
      <c r="A460" s="79" t="s">
        <v>410</v>
      </c>
      <c r="B460" s="26"/>
      <c r="C460" s="26"/>
      <c r="D460" s="39" t="str">
        <f t="shared" si="7"/>
        <v/>
      </c>
    </row>
    <row r="461" spans="1:4" ht="15" customHeight="1" x14ac:dyDescent="0.15">
      <c r="A461" s="79" t="s">
        <v>411</v>
      </c>
      <c r="B461" s="26"/>
      <c r="C461" s="26"/>
      <c r="D461" s="39" t="str">
        <f t="shared" si="7"/>
        <v/>
      </c>
    </row>
    <row r="462" spans="1:4" ht="15" customHeight="1" x14ac:dyDescent="0.15">
      <c r="A462" s="79" t="s">
        <v>412</v>
      </c>
      <c r="B462" s="26"/>
      <c r="C462" s="26"/>
      <c r="D462" s="39" t="str">
        <f t="shared" si="7"/>
        <v/>
      </c>
    </row>
    <row r="463" spans="1:4" ht="15" customHeight="1" x14ac:dyDescent="0.15">
      <c r="A463" s="79" t="s">
        <v>413</v>
      </c>
      <c r="B463" s="26"/>
      <c r="C463" s="26"/>
      <c r="D463" s="39" t="str">
        <f t="shared" si="7"/>
        <v/>
      </c>
    </row>
    <row r="464" spans="1:4" ht="15" customHeight="1" x14ac:dyDescent="0.15">
      <c r="A464" s="79" t="s">
        <v>414</v>
      </c>
      <c r="B464" s="26"/>
      <c r="C464" s="26"/>
      <c r="D464" s="39" t="str">
        <f t="shared" si="7"/>
        <v/>
      </c>
    </row>
    <row r="465" spans="1:4" ht="15" customHeight="1" x14ac:dyDescent="0.15">
      <c r="A465" s="79" t="s">
        <v>415</v>
      </c>
      <c r="B465" s="26">
        <v>196</v>
      </c>
      <c r="C465" s="26">
        <v>383</v>
      </c>
      <c r="D465" s="39">
        <f t="shared" si="7"/>
        <v>195.4</v>
      </c>
    </row>
    <row r="466" spans="1:4" ht="15" customHeight="1" x14ac:dyDescent="0.15">
      <c r="A466" s="79" t="s">
        <v>93</v>
      </c>
      <c r="B466" s="26">
        <v>196</v>
      </c>
      <c r="C466" s="26">
        <v>129</v>
      </c>
      <c r="D466" s="39">
        <f t="shared" si="7"/>
        <v>65.8</v>
      </c>
    </row>
    <row r="467" spans="1:4" ht="15" customHeight="1" x14ac:dyDescent="0.15">
      <c r="A467" s="79" t="s">
        <v>94</v>
      </c>
      <c r="B467" s="26"/>
      <c r="C467" s="26"/>
      <c r="D467" s="39" t="str">
        <f t="shared" si="7"/>
        <v/>
      </c>
    </row>
    <row r="468" spans="1:4" ht="15" customHeight="1" x14ac:dyDescent="0.15">
      <c r="A468" s="79" t="s">
        <v>95</v>
      </c>
      <c r="B468" s="26"/>
      <c r="C468" s="26"/>
      <c r="D468" s="39" t="str">
        <f t="shared" si="7"/>
        <v/>
      </c>
    </row>
    <row r="469" spans="1:4" ht="15" customHeight="1" x14ac:dyDescent="0.15">
      <c r="A469" s="79" t="s">
        <v>416</v>
      </c>
      <c r="B469" s="26"/>
      <c r="C469" s="26">
        <v>140</v>
      </c>
      <c r="D469" s="39" t="str">
        <f t="shared" si="7"/>
        <v/>
      </c>
    </row>
    <row r="470" spans="1:4" ht="15" customHeight="1" x14ac:dyDescent="0.15">
      <c r="A470" s="79" t="s">
        <v>417</v>
      </c>
      <c r="B470" s="26"/>
      <c r="C470" s="26"/>
      <c r="D470" s="39" t="str">
        <f t="shared" si="7"/>
        <v/>
      </c>
    </row>
    <row r="471" spans="1:4" ht="15" customHeight="1" x14ac:dyDescent="0.15">
      <c r="A471" s="79" t="s">
        <v>102</v>
      </c>
      <c r="B471" s="26"/>
      <c r="C471" s="26"/>
      <c r="D471" s="39" t="str">
        <f t="shared" si="7"/>
        <v/>
      </c>
    </row>
    <row r="472" spans="1:4" ht="15" customHeight="1" x14ac:dyDescent="0.15">
      <c r="A472" s="79" t="s">
        <v>418</v>
      </c>
      <c r="B472" s="26"/>
      <c r="C472" s="26">
        <v>114</v>
      </c>
      <c r="D472" s="39" t="str">
        <f t="shared" si="7"/>
        <v/>
      </c>
    </row>
    <row r="473" spans="1:4" ht="15" customHeight="1" x14ac:dyDescent="0.15">
      <c r="A473" s="79" t="s">
        <v>419</v>
      </c>
      <c r="B473" s="26"/>
      <c r="C473" s="26"/>
      <c r="D473" s="39" t="str">
        <f t="shared" si="7"/>
        <v/>
      </c>
    </row>
    <row r="474" spans="1:4" ht="15" customHeight="1" x14ac:dyDescent="0.15">
      <c r="A474" s="79" t="s">
        <v>420</v>
      </c>
      <c r="B474" s="26"/>
      <c r="C474" s="26"/>
      <c r="D474" s="39" t="str">
        <f t="shared" si="7"/>
        <v/>
      </c>
    </row>
    <row r="475" spans="1:4" ht="15" customHeight="1" x14ac:dyDescent="0.15">
      <c r="A475" s="79" t="s">
        <v>421</v>
      </c>
      <c r="B475" s="26"/>
      <c r="C475" s="26"/>
      <c r="D475" s="39" t="str">
        <f t="shared" si="7"/>
        <v/>
      </c>
    </row>
    <row r="476" spans="1:4" ht="15" customHeight="1" x14ac:dyDescent="0.15">
      <c r="A476" s="79" t="s">
        <v>422</v>
      </c>
      <c r="B476" s="26">
        <v>46</v>
      </c>
      <c r="C476" s="26">
        <v>19</v>
      </c>
      <c r="D476" s="39">
        <f t="shared" si="7"/>
        <v>41.3</v>
      </c>
    </row>
    <row r="477" spans="1:4" ht="15" customHeight="1" x14ac:dyDescent="0.15">
      <c r="A477" s="79" t="s">
        <v>423</v>
      </c>
      <c r="B477" s="26">
        <v>13789</v>
      </c>
      <c r="C477" s="26">
        <f>C478+C483+C497+C501+C513+C516+C520+C525+C529+C533+C536+C546</f>
        <v>8788</v>
      </c>
      <c r="D477" s="39">
        <f t="shared" si="7"/>
        <v>63.7</v>
      </c>
    </row>
    <row r="478" spans="1:4" ht="15" customHeight="1" x14ac:dyDescent="0.15">
      <c r="A478" s="79" t="s">
        <v>424</v>
      </c>
      <c r="B478" s="26">
        <v>547</v>
      </c>
      <c r="C478" s="26">
        <v>581</v>
      </c>
      <c r="D478" s="39">
        <f t="shared" si="7"/>
        <v>106.2</v>
      </c>
    </row>
    <row r="479" spans="1:4" ht="15" customHeight="1" x14ac:dyDescent="0.15">
      <c r="A479" s="79" t="s">
        <v>93</v>
      </c>
      <c r="B479" s="26">
        <v>203</v>
      </c>
      <c r="C479" s="26">
        <v>410</v>
      </c>
      <c r="D479" s="39">
        <f t="shared" si="7"/>
        <v>202</v>
      </c>
    </row>
    <row r="480" spans="1:4" ht="15" customHeight="1" x14ac:dyDescent="0.15">
      <c r="A480" s="79" t="s">
        <v>94</v>
      </c>
      <c r="B480" s="26"/>
      <c r="C480" s="26"/>
      <c r="D480" s="39" t="str">
        <f t="shared" si="7"/>
        <v/>
      </c>
    </row>
    <row r="481" spans="1:4" ht="15" customHeight="1" x14ac:dyDescent="0.15">
      <c r="A481" s="79" t="s">
        <v>95</v>
      </c>
      <c r="B481" s="26"/>
      <c r="C481" s="26"/>
      <c r="D481" s="39" t="str">
        <f t="shared" si="7"/>
        <v/>
      </c>
    </row>
    <row r="482" spans="1:4" ht="15" customHeight="1" x14ac:dyDescent="0.15">
      <c r="A482" s="79" t="s">
        <v>425</v>
      </c>
      <c r="B482" s="26">
        <v>344</v>
      </c>
      <c r="C482" s="26">
        <v>171</v>
      </c>
      <c r="D482" s="39">
        <f t="shared" si="7"/>
        <v>49.7</v>
      </c>
    </row>
    <row r="483" spans="1:4" ht="15" customHeight="1" x14ac:dyDescent="0.15">
      <c r="A483" s="79" t="s">
        <v>426</v>
      </c>
      <c r="B483" s="26">
        <v>265</v>
      </c>
      <c r="C483" s="26">
        <v>146</v>
      </c>
      <c r="D483" s="39">
        <f t="shared" si="7"/>
        <v>55.1</v>
      </c>
    </row>
    <row r="484" spans="1:4" ht="15" customHeight="1" x14ac:dyDescent="0.15">
      <c r="A484" s="79" t="s">
        <v>427</v>
      </c>
      <c r="B484" s="26">
        <v>169</v>
      </c>
      <c r="C484" s="26">
        <v>146</v>
      </c>
      <c r="D484" s="39">
        <f t="shared" si="7"/>
        <v>86.4</v>
      </c>
    </row>
    <row r="485" spans="1:4" ht="15" customHeight="1" x14ac:dyDescent="0.15">
      <c r="A485" s="79" t="s">
        <v>428</v>
      </c>
      <c r="B485" s="26"/>
      <c r="C485" s="26"/>
      <c r="D485" s="39" t="str">
        <f t="shared" si="7"/>
        <v/>
      </c>
    </row>
    <row r="486" spans="1:4" ht="15" customHeight="1" x14ac:dyDescent="0.15">
      <c r="A486" s="79" t="s">
        <v>429</v>
      </c>
      <c r="B486" s="26"/>
      <c r="C486" s="26"/>
      <c r="D486" s="39" t="str">
        <f t="shared" si="7"/>
        <v/>
      </c>
    </row>
    <row r="487" spans="1:4" ht="15" customHeight="1" x14ac:dyDescent="0.15">
      <c r="A487" s="79" t="s">
        <v>430</v>
      </c>
      <c r="B487" s="26"/>
      <c r="C487" s="26"/>
      <c r="D487" s="39" t="str">
        <f t="shared" si="7"/>
        <v/>
      </c>
    </row>
    <row r="488" spans="1:4" ht="15" customHeight="1" x14ac:dyDescent="0.15">
      <c r="A488" s="79" t="s">
        <v>431</v>
      </c>
      <c r="B488" s="26"/>
      <c r="C488" s="26"/>
      <c r="D488" s="39" t="str">
        <f t="shared" si="7"/>
        <v/>
      </c>
    </row>
    <row r="489" spans="1:4" ht="15" customHeight="1" x14ac:dyDescent="0.15">
      <c r="A489" s="79" t="s">
        <v>432</v>
      </c>
      <c r="B489" s="26"/>
      <c r="C489" s="26"/>
      <c r="D489" s="39" t="str">
        <f t="shared" si="7"/>
        <v/>
      </c>
    </row>
    <row r="490" spans="1:4" ht="15" customHeight="1" x14ac:dyDescent="0.15">
      <c r="A490" s="79" t="s">
        <v>433</v>
      </c>
      <c r="B490" s="26"/>
      <c r="C490" s="26"/>
      <c r="D490" s="39" t="str">
        <f t="shared" si="7"/>
        <v/>
      </c>
    </row>
    <row r="491" spans="1:4" ht="15" customHeight="1" x14ac:dyDescent="0.15">
      <c r="A491" s="79" t="s">
        <v>434</v>
      </c>
      <c r="B491" s="26"/>
      <c r="C491" s="26"/>
      <c r="D491" s="39" t="str">
        <f t="shared" si="7"/>
        <v/>
      </c>
    </row>
    <row r="492" spans="1:4" ht="15" customHeight="1" x14ac:dyDescent="0.15">
      <c r="A492" s="79" t="s">
        <v>435</v>
      </c>
      <c r="B492" s="26"/>
      <c r="C492" s="26"/>
      <c r="D492" s="39" t="str">
        <f t="shared" si="7"/>
        <v/>
      </c>
    </row>
    <row r="493" spans="1:4" ht="15" customHeight="1" x14ac:dyDescent="0.15">
      <c r="A493" s="79" t="s">
        <v>436</v>
      </c>
      <c r="B493" s="26"/>
      <c r="C493" s="26"/>
      <c r="D493" s="39" t="str">
        <f t="shared" si="7"/>
        <v/>
      </c>
    </row>
    <row r="494" spans="1:4" ht="15" customHeight="1" x14ac:dyDescent="0.15">
      <c r="A494" s="79" t="s">
        <v>437</v>
      </c>
      <c r="B494" s="26"/>
      <c r="C494" s="26"/>
      <c r="D494" s="39" t="str">
        <f t="shared" si="7"/>
        <v/>
      </c>
    </row>
    <row r="495" spans="1:4" ht="15" customHeight="1" x14ac:dyDescent="0.15">
      <c r="A495" s="79" t="s">
        <v>438</v>
      </c>
      <c r="B495" s="26"/>
      <c r="C495" s="26"/>
      <c r="D495" s="39" t="str">
        <f t="shared" si="7"/>
        <v/>
      </c>
    </row>
    <row r="496" spans="1:4" ht="15" customHeight="1" x14ac:dyDescent="0.15">
      <c r="A496" s="79" t="s">
        <v>439</v>
      </c>
      <c r="B496" s="26">
        <v>96</v>
      </c>
      <c r="C496" s="26"/>
      <c r="D496" s="39">
        <f t="shared" si="7"/>
        <v>0</v>
      </c>
    </row>
    <row r="497" spans="1:4" ht="15" customHeight="1" x14ac:dyDescent="0.15">
      <c r="A497" s="79" t="s">
        <v>440</v>
      </c>
      <c r="B497" s="26">
        <v>487</v>
      </c>
      <c r="C497" s="26">
        <v>338</v>
      </c>
      <c r="D497" s="39">
        <f t="shared" si="7"/>
        <v>69.400000000000006</v>
      </c>
    </row>
    <row r="498" spans="1:4" ht="15" customHeight="1" x14ac:dyDescent="0.15">
      <c r="A498" s="79" t="s">
        <v>441</v>
      </c>
      <c r="B498" s="26">
        <v>27</v>
      </c>
      <c r="C498" s="26">
        <v>29</v>
      </c>
      <c r="D498" s="39">
        <f t="shared" si="7"/>
        <v>107.4</v>
      </c>
    </row>
    <row r="499" spans="1:4" ht="15" customHeight="1" x14ac:dyDescent="0.15">
      <c r="A499" s="79" t="s">
        <v>442</v>
      </c>
      <c r="B499" s="26">
        <v>36</v>
      </c>
      <c r="C499" s="26">
        <v>36</v>
      </c>
      <c r="D499" s="39">
        <f t="shared" si="7"/>
        <v>100</v>
      </c>
    </row>
    <row r="500" spans="1:4" ht="15" customHeight="1" x14ac:dyDescent="0.15">
      <c r="A500" s="79" t="s">
        <v>443</v>
      </c>
      <c r="B500" s="26">
        <v>424</v>
      </c>
      <c r="C500" s="26">
        <v>273</v>
      </c>
      <c r="D500" s="39">
        <f t="shared" si="7"/>
        <v>64.400000000000006</v>
      </c>
    </row>
    <row r="501" spans="1:4" ht="15" customHeight="1" x14ac:dyDescent="0.15">
      <c r="A501" s="79" t="s">
        <v>444</v>
      </c>
      <c r="B501" s="26">
        <v>4684</v>
      </c>
      <c r="C501" s="26">
        <v>1038</v>
      </c>
      <c r="D501" s="39">
        <f t="shared" si="7"/>
        <v>22.2</v>
      </c>
    </row>
    <row r="502" spans="1:4" ht="15" customHeight="1" x14ac:dyDescent="0.15">
      <c r="A502" s="79" t="s">
        <v>445</v>
      </c>
      <c r="B502" s="26">
        <v>290</v>
      </c>
      <c r="C502" s="26">
        <v>219</v>
      </c>
      <c r="D502" s="39">
        <f t="shared" si="7"/>
        <v>75.5</v>
      </c>
    </row>
    <row r="503" spans="1:4" ht="15" customHeight="1" x14ac:dyDescent="0.15">
      <c r="A503" s="79" t="s">
        <v>446</v>
      </c>
      <c r="B503" s="26">
        <v>184</v>
      </c>
      <c r="C503" s="26">
        <v>216</v>
      </c>
      <c r="D503" s="39">
        <f t="shared" si="7"/>
        <v>117.4</v>
      </c>
    </row>
    <row r="504" spans="1:4" ht="15" customHeight="1" x14ac:dyDescent="0.15">
      <c r="A504" s="79" t="s">
        <v>447</v>
      </c>
      <c r="B504" s="26"/>
      <c r="C504" s="26"/>
      <c r="D504" s="39" t="str">
        <f t="shared" si="7"/>
        <v/>
      </c>
    </row>
    <row r="505" spans="1:4" ht="15" customHeight="1" x14ac:dyDescent="0.15">
      <c r="A505" s="79" t="s">
        <v>448</v>
      </c>
      <c r="B505" s="26"/>
      <c r="C505" s="26"/>
      <c r="D505" s="39" t="str">
        <f t="shared" si="7"/>
        <v/>
      </c>
    </row>
    <row r="506" spans="1:4" ht="15" customHeight="1" x14ac:dyDescent="0.15">
      <c r="A506" s="79" t="s">
        <v>449</v>
      </c>
      <c r="B506" s="26"/>
      <c r="C506" s="26"/>
      <c r="D506" s="39" t="str">
        <f t="shared" si="7"/>
        <v/>
      </c>
    </row>
    <row r="507" spans="1:4" ht="15" customHeight="1" x14ac:dyDescent="0.15">
      <c r="A507" s="79" t="s">
        <v>450</v>
      </c>
      <c r="B507" s="26"/>
      <c r="C507" s="26"/>
      <c r="D507" s="39" t="str">
        <f t="shared" si="7"/>
        <v/>
      </c>
    </row>
    <row r="508" spans="1:4" ht="15" customHeight="1" x14ac:dyDescent="0.15">
      <c r="A508" s="79" t="s">
        <v>451</v>
      </c>
      <c r="B508" s="26"/>
      <c r="C508" s="26"/>
      <c r="D508" s="39" t="str">
        <f t="shared" si="7"/>
        <v/>
      </c>
    </row>
    <row r="509" spans="1:4" ht="15" customHeight="1" x14ac:dyDescent="0.15">
      <c r="A509" s="79" t="s">
        <v>452</v>
      </c>
      <c r="B509" s="26">
        <v>2495</v>
      </c>
      <c r="C509" s="26">
        <v>268</v>
      </c>
      <c r="D509" s="39">
        <f t="shared" si="7"/>
        <v>10.7</v>
      </c>
    </row>
    <row r="510" spans="1:4" ht="15" customHeight="1" x14ac:dyDescent="0.15">
      <c r="A510" s="79" t="s">
        <v>453</v>
      </c>
      <c r="B510" s="26">
        <v>215</v>
      </c>
      <c r="C510" s="26">
        <v>106</v>
      </c>
      <c r="D510" s="39">
        <f t="shared" si="7"/>
        <v>49.3</v>
      </c>
    </row>
    <row r="511" spans="1:4" ht="15" customHeight="1" x14ac:dyDescent="0.15">
      <c r="A511" s="79" t="s">
        <v>454</v>
      </c>
      <c r="B511" s="26">
        <v>1263</v>
      </c>
      <c r="C511" s="26">
        <v>50</v>
      </c>
      <c r="D511" s="39">
        <f t="shared" si="7"/>
        <v>4</v>
      </c>
    </row>
    <row r="512" spans="1:4" ht="15" customHeight="1" x14ac:dyDescent="0.15">
      <c r="A512" s="79" t="s">
        <v>455</v>
      </c>
      <c r="B512" s="26">
        <v>237</v>
      </c>
      <c r="C512" s="26">
        <v>179</v>
      </c>
      <c r="D512" s="39">
        <f t="shared" si="7"/>
        <v>75.5</v>
      </c>
    </row>
    <row r="513" spans="1:4" ht="15" customHeight="1" x14ac:dyDescent="0.15">
      <c r="A513" s="79" t="s">
        <v>456</v>
      </c>
      <c r="B513" s="26"/>
      <c r="C513" s="26"/>
      <c r="D513" s="39" t="str">
        <f t="shared" si="7"/>
        <v/>
      </c>
    </row>
    <row r="514" spans="1:4" ht="15" customHeight="1" x14ac:dyDescent="0.15">
      <c r="A514" s="79" t="s">
        <v>457</v>
      </c>
      <c r="B514" s="26"/>
      <c r="C514" s="26"/>
      <c r="D514" s="39" t="str">
        <f t="shared" si="7"/>
        <v/>
      </c>
    </row>
    <row r="515" spans="1:4" ht="15" customHeight="1" x14ac:dyDescent="0.15">
      <c r="A515" s="79" t="s">
        <v>458</v>
      </c>
      <c r="B515" s="26"/>
      <c r="C515" s="26"/>
      <c r="D515" s="39" t="str">
        <f t="shared" si="7"/>
        <v/>
      </c>
    </row>
    <row r="516" spans="1:4" ht="15" customHeight="1" x14ac:dyDescent="0.15">
      <c r="A516" s="79" t="s">
        <v>459</v>
      </c>
      <c r="B516" s="26">
        <v>2598</v>
      </c>
      <c r="C516" s="26">
        <v>2083</v>
      </c>
      <c r="D516" s="39">
        <f t="shared" si="7"/>
        <v>80.2</v>
      </c>
    </row>
    <row r="517" spans="1:4" ht="15" customHeight="1" x14ac:dyDescent="0.15">
      <c r="A517" s="79" t="s">
        <v>460</v>
      </c>
      <c r="B517" s="26">
        <v>106</v>
      </c>
      <c r="C517" s="26">
        <v>113</v>
      </c>
      <c r="D517" s="39">
        <f t="shared" ref="D517:D580" si="8">IF(B517=0,"",ROUND(C517/B517*100,1))</f>
        <v>106.6</v>
      </c>
    </row>
    <row r="518" spans="1:4" ht="15" customHeight="1" x14ac:dyDescent="0.15">
      <c r="A518" s="79" t="s">
        <v>461</v>
      </c>
      <c r="B518" s="26">
        <v>2304</v>
      </c>
      <c r="C518" s="26">
        <v>1960</v>
      </c>
      <c r="D518" s="39">
        <f t="shared" si="8"/>
        <v>85.1</v>
      </c>
    </row>
    <row r="519" spans="1:4" ht="15" customHeight="1" x14ac:dyDescent="0.15">
      <c r="A519" s="79" t="s">
        <v>462</v>
      </c>
      <c r="B519" s="26">
        <v>188</v>
      </c>
      <c r="C519" s="26">
        <v>10</v>
      </c>
      <c r="D519" s="39">
        <f t="shared" si="8"/>
        <v>5.3</v>
      </c>
    </row>
    <row r="520" spans="1:4" ht="15" customHeight="1" x14ac:dyDescent="0.15">
      <c r="A520" s="79" t="s">
        <v>463</v>
      </c>
      <c r="B520" s="26">
        <v>3184</v>
      </c>
      <c r="C520" s="26">
        <v>3219</v>
      </c>
      <c r="D520" s="39">
        <f t="shared" si="8"/>
        <v>101.1</v>
      </c>
    </row>
    <row r="521" spans="1:4" ht="15" customHeight="1" x14ac:dyDescent="0.15">
      <c r="A521" s="79" t="s">
        <v>464</v>
      </c>
      <c r="B521" s="26">
        <v>621</v>
      </c>
      <c r="C521" s="26">
        <v>473</v>
      </c>
      <c r="D521" s="39">
        <f t="shared" si="8"/>
        <v>76.2</v>
      </c>
    </row>
    <row r="522" spans="1:4" ht="15" customHeight="1" x14ac:dyDescent="0.15">
      <c r="A522" s="79" t="s">
        <v>465</v>
      </c>
      <c r="B522" s="26">
        <v>1003</v>
      </c>
      <c r="C522" s="26">
        <v>983</v>
      </c>
      <c r="D522" s="39">
        <f t="shared" si="8"/>
        <v>98</v>
      </c>
    </row>
    <row r="523" spans="1:4" ht="15" customHeight="1" x14ac:dyDescent="0.15">
      <c r="A523" s="79" t="s">
        <v>466</v>
      </c>
      <c r="B523" s="26">
        <v>1489</v>
      </c>
      <c r="C523" s="26">
        <v>1663</v>
      </c>
      <c r="D523" s="39">
        <f t="shared" si="8"/>
        <v>111.7</v>
      </c>
    </row>
    <row r="524" spans="1:4" ht="15" customHeight="1" x14ac:dyDescent="0.15">
      <c r="A524" s="79" t="s">
        <v>467</v>
      </c>
      <c r="B524" s="26">
        <v>71</v>
      </c>
      <c r="C524" s="26">
        <v>100</v>
      </c>
      <c r="D524" s="39">
        <f t="shared" si="8"/>
        <v>140.80000000000001</v>
      </c>
    </row>
    <row r="525" spans="1:4" ht="15" customHeight="1" x14ac:dyDescent="0.15">
      <c r="A525" s="79" t="s">
        <v>468</v>
      </c>
      <c r="B525" s="26">
        <v>1615</v>
      </c>
      <c r="C525" s="26">
        <v>1216</v>
      </c>
      <c r="D525" s="39">
        <f t="shared" si="8"/>
        <v>75.3</v>
      </c>
    </row>
    <row r="526" spans="1:4" ht="15" customHeight="1" x14ac:dyDescent="0.15">
      <c r="A526" s="79" t="s">
        <v>469</v>
      </c>
      <c r="B526" s="26"/>
      <c r="C526" s="26"/>
      <c r="D526" s="39" t="str">
        <f t="shared" si="8"/>
        <v/>
      </c>
    </row>
    <row r="527" spans="1:4" ht="15" customHeight="1" x14ac:dyDescent="0.15">
      <c r="A527" s="79" t="s">
        <v>470</v>
      </c>
      <c r="B527" s="26">
        <v>1615</v>
      </c>
      <c r="C527" s="26">
        <v>1216</v>
      </c>
      <c r="D527" s="39">
        <f t="shared" si="8"/>
        <v>75.3</v>
      </c>
    </row>
    <row r="528" spans="1:4" ht="15" customHeight="1" x14ac:dyDescent="0.15">
      <c r="A528" s="79" t="s">
        <v>471</v>
      </c>
      <c r="B528" s="26"/>
      <c r="C528" s="26"/>
      <c r="D528" s="39" t="str">
        <f t="shared" si="8"/>
        <v/>
      </c>
    </row>
    <row r="529" spans="1:4" ht="15" customHeight="1" x14ac:dyDescent="0.15">
      <c r="A529" s="79" t="s">
        <v>472</v>
      </c>
      <c r="B529" s="26">
        <v>157</v>
      </c>
      <c r="C529" s="26">
        <v>131</v>
      </c>
      <c r="D529" s="39">
        <f t="shared" si="8"/>
        <v>83.4</v>
      </c>
    </row>
    <row r="530" spans="1:4" ht="15" customHeight="1" x14ac:dyDescent="0.15">
      <c r="A530" s="79" t="s">
        <v>473</v>
      </c>
      <c r="B530" s="26">
        <v>157</v>
      </c>
      <c r="C530" s="26">
        <v>131</v>
      </c>
      <c r="D530" s="39">
        <f t="shared" si="8"/>
        <v>83.4</v>
      </c>
    </row>
    <row r="531" spans="1:4" ht="15" customHeight="1" x14ac:dyDescent="0.15">
      <c r="A531" s="79" t="s">
        <v>474</v>
      </c>
      <c r="B531" s="26"/>
      <c r="C531" s="26"/>
      <c r="D531" s="39" t="str">
        <f t="shared" si="8"/>
        <v/>
      </c>
    </row>
    <row r="532" spans="1:4" ht="15" customHeight="1" x14ac:dyDescent="0.15">
      <c r="A532" s="79" t="s">
        <v>475</v>
      </c>
      <c r="B532" s="26"/>
      <c r="C532" s="26"/>
      <c r="D532" s="39" t="str">
        <f t="shared" si="8"/>
        <v/>
      </c>
    </row>
    <row r="533" spans="1:4" ht="15" customHeight="1" x14ac:dyDescent="0.15">
      <c r="A533" s="79" t="s">
        <v>476</v>
      </c>
      <c r="B533" s="26">
        <v>37</v>
      </c>
      <c r="C533" s="26">
        <v>35</v>
      </c>
      <c r="D533" s="39">
        <f t="shared" si="8"/>
        <v>94.6</v>
      </c>
    </row>
    <row r="534" spans="1:4" ht="15" customHeight="1" x14ac:dyDescent="0.15">
      <c r="A534" s="79" t="s">
        <v>477</v>
      </c>
      <c r="B534" s="26">
        <v>37</v>
      </c>
      <c r="C534" s="26">
        <v>35</v>
      </c>
      <c r="D534" s="39">
        <f t="shared" si="8"/>
        <v>94.6</v>
      </c>
    </row>
    <row r="535" spans="1:4" ht="15" customHeight="1" x14ac:dyDescent="0.15">
      <c r="A535" s="79" t="s">
        <v>478</v>
      </c>
      <c r="B535" s="26"/>
      <c r="C535" s="26"/>
      <c r="D535" s="39" t="str">
        <f t="shared" si="8"/>
        <v/>
      </c>
    </row>
    <row r="536" spans="1:4" ht="15" customHeight="1" x14ac:dyDescent="0.15">
      <c r="A536" s="79" t="s">
        <v>479</v>
      </c>
      <c r="B536" s="26">
        <v>10</v>
      </c>
      <c r="C536" s="26"/>
      <c r="D536" s="39">
        <f t="shared" si="8"/>
        <v>0</v>
      </c>
    </row>
    <row r="537" spans="1:4" ht="15" customHeight="1" x14ac:dyDescent="0.15">
      <c r="A537" s="79" t="s">
        <v>93</v>
      </c>
      <c r="B537" s="26"/>
      <c r="C537" s="26"/>
      <c r="D537" s="39" t="str">
        <f t="shared" si="8"/>
        <v/>
      </c>
    </row>
    <row r="538" spans="1:4" ht="15" customHeight="1" x14ac:dyDescent="0.15">
      <c r="A538" s="79" t="s">
        <v>94</v>
      </c>
      <c r="B538" s="26"/>
      <c r="C538" s="26"/>
      <c r="D538" s="39" t="str">
        <f t="shared" si="8"/>
        <v/>
      </c>
    </row>
    <row r="539" spans="1:4" ht="15" customHeight="1" x14ac:dyDescent="0.15">
      <c r="A539" s="79" t="s">
        <v>95</v>
      </c>
      <c r="B539" s="26"/>
      <c r="C539" s="26"/>
      <c r="D539" s="39" t="str">
        <f t="shared" si="8"/>
        <v/>
      </c>
    </row>
    <row r="540" spans="1:4" ht="15" customHeight="1" x14ac:dyDescent="0.15">
      <c r="A540" s="79" t="s">
        <v>134</v>
      </c>
      <c r="B540" s="26"/>
      <c r="C540" s="26"/>
      <c r="D540" s="39" t="str">
        <f t="shared" si="8"/>
        <v/>
      </c>
    </row>
    <row r="541" spans="1:4" ht="15" customHeight="1" x14ac:dyDescent="0.15">
      <c r="A541" s="79" t="s">
        <v>480</v>
      </c>
      <c r="B541" s="26"/>
      <c r="C541" s="26"/>
      <c r="D541" s="39" t="str">
        <f t="shared" si="8"/>
        <v/>
      </c>
    </row>
    <row r="542" spans="1:4" ht="15" customHeight="1" x14ac:dyDescent="0.15">
      <c r="A542" s="79" t="s">
        <v>481</v>
      </c>
      <c r="B542" s="26"/>
      <c r="C542" s="26"/>
      <c r="D542" s="39" t="str">
        <f t="shared" si="8"/>
        <v/>
      </c>
    </row>
    <row r="543" spans="1:4" ht="15" customHeight="1" x14ac:dyDescent="0.15">
      <c r="A543" s="79" t="s">
        <v>102</v>
      </c>
      <c r="B543" s="26"/>
      <c r="C543" s="26"/>
      <c r="D543" s="39" t="str">
        <f t="shared" si="8"/>
        <v/>
      </c>
    </row>
    <row r="544" spans="1:4" ht="15" customHeight="1" x14ac:dyDescent="0.15">
      <c r="A544" s="79" t="s">
        <v>482</v>
      </c>
      <c r="B544" s="26">
        <v>10</v>
      </c>
      <c r="C544" s="26"/>
      <c r="D544" s="39">
        <f t="shared" si="8"/>
        <v>0</v>
      </c>
    </row>
    <row r="545" spans="1:4" ht="15" customHeight="1" x14ac:dyDescent="0.15">
      <c r="A545" s="79" t="s">
        <v>483</v>
      </c>
      <c r="B545" s="26"/>
      <c r="C545" s="26"/>
      <c r="D545" s="39" t="str">
        <f t="shared" si="8"/>
        <v/>
      </c>
    </row>
    <row r="546" spans="1:4" ht="15" customHeight="1" x14ac:dyDescent="0.15">
      <c r="A546" s="79" t="s">
        <v>484</v>
      </c>
      <c r="B546" s="26">
        <v>205</v>
      </c>
      <c r="C546" s="26">
        <v>1</v>
      </c>
      <c r="D546" s="39">
        <f t="shared" si="8"/>
        <v>0.5</v>
      </c>
    </row>
    <row r="547" spans="1:4" ht="15" customHeight="1" x14ac:dyDescent="0.15">
      <c r="A547" s="79" t="s">
        <v>485</v>
      </c>
      <c r="B547" s="26">
        <v>2541</v>
      </c>
      <c r="C547" s="26">
        <v>430</v>
      </c>
      <c r="D547" s="39">
        <f t="shared" si="8"/>
        <v>16.899999999999999</v>
      </c>
    </row>
    <row r="548" spans="1:4" ht="15" customHeight="1" x14ac:dyDescent="0.15">
      <c r="A548" s="79" t="s">
        <v>486</v>
      </c>
      <c r="B548" s="26">
        <v>162</v>
      </c>
      <c r="C548" s="26">
        <v>230</v>
      </c>
      <c r="D548" s="39">
        <f t="shared" si="8"/>
        <v>142</v>
      </c>
    </row>
    <row r="549" spans="1:4" ht="15" customHeight="1" x14ac:dyDescent="0.15">
      <c r="A549" s="79" t="s">
        <v>93</v>
      </c>
      <c r="B549" s="26"/>
      <c r="C549" s="26">
        <v>230</v>
      </c>
      <c r="D549" s="39" t="str">
        <f t="shared" si="8"/>
        <v/>
      </c>
    </row>
    <row r="550" spans="1:4" ht="15" customHeight="1" x14ac:dyDescent="0.15">
      <c r="A550" s="79" t="s">
        <v>94</v>
      </c>
      <c r="B550" s="26"/>
      <c r="C550" s="26"/>
      <c r="D550" s="39" t="str">
        <f t="shared" si="8"/>
        <v/>
      </c>
    </row>
    <row r="551" spans="1:4" ht="15" customHeight="1" x14ac:dyDescent="0.15">
      <c r="A551" s="79" t="s">
        <v>95</v>
      </c>
      <c r="B551" s="26"/>
      <c r="C551" s="26"/>
      <c r="D551" s="39" t="str">
        <f t="shared" si="8"/>
        <v/>
      </c>
    </row>
    <row r="552" spans="1:4" ht="15" customHeight="1" x14ac:dyDescent="0.15">
      <c r="A552" s="79" t="s">
        <v>487</v>
      </c>
      <c r="B552" s="26"/>
      <c r="C552" s="26"/>
      <c r="D552" s="39" t="str">
        <f t="shared" si="8"/>
        <v/>
      </c>
    </row>
    <row r="553" spans="1:4" ht="15" customHeight="1" x14ac:dyDescent="0.15">
      <c r="A553" s="79" t="s">
        <v>488</v>
      </c>
      <c r="B553" s="26"/>
      <c r="C553" s="26"/>
      <c r="D553" s="39" t="str">
        <f t="shared" si="8"/>
        <v/>
      </c>
    </row>
    <row r="554" spans="1:4" ht="15" customHeight="1" x14ac:dyDescent="0.15">
      <c r="A554" s="79" t="s">
        <v>489</v>
      </c>
      <c r="B554" s="26"/>
      <c r="C554" s="26"/>
      <c r="D554" s="39" t="str">
        <f t="shared" si="8"/>
        <v/>
      </c>
    </row>
    <row r="555" spans="1:4" ht="15" customHeight="1" x14ac:dyDescent="0.15">
      <c r="A555" s="79" t="s">
        <v>490</v>
      </c>
      <c r="B555" s="26"/>
      <c r="C555" s="26"/>
      <c r="D555" s="39" t="str">
        <f t="shared" si="8"/>
        <v/>
      </c>
    </row>
    <row r="556" spans="1:4" ht="15" customHeight="1" x14ac:dyDescent="0.15">
      <c r="A556" s="79" t="s">
        <v>491</v>
      </c>
      <c r="B556" s="26"/>
      <c r="C556" s="26"/>
      <c r="D556" s="39" t="str">
        <f t="shared" si="8"/>
        <v/>
      </c>
    </row>
    <row r="557" spans="1:4" ht="15" customHeight="1" x14ac:dyDescent="0.15">
      <c r="A557" s="79" t="s">
        <v>492</v>
      </c>
      <c r="B557" s="26">
        <v>162</v>
      </c>
      <c r="C557" s="26"/>
      <c r="D557" s="39">
        <f t="shared" si="8"/>
        <v>0</v>
      </c>
    </row>
    <row r="558" spans="1:4" ht="15" customHeight="1" x14ac:dyDescent="0.15">
      <c r="A558" s="79" t="s">
        <v>493</v>
      </c>
      <c r="B558" s="26">
        <v>30</v>
      </c>
      <c r="C558" s="26"/>
      <c r="D558" s="39">
        <f t="shared" si="8"/>
        <v>0</v>
      </c>
    </row>
    <row r="559" spans="1:4" ht="15" customHeight="1" x14ac:dyDescent="0.15">
      <c r="A559" s="79" t="s">
        <v>494</v>
      </c>
      <c r="B559" s="26"/>
      <c r="C559" s="26"/>
      <c r="D559" s="39" t="str">
        <f t="shared" si="8"/>
        <v/>
      </c>
    </row>
    <row r="560" spans="1:4" ht="15" customHeight="1" x14ac:dyDescent="0.15">
      <c r="A560" s="79" t="s">
        <v>495</v>
      </c>
      <c r="B560" s="26"/>
      <c r="C560" s="26"/>
      <c r="D560" s="39" t="str">
        <f t="shared" si="8"/>
        <v/>
      </c>
    </row>
    <row r="561" spans="1:4" ht="15" customHeight="1" x14ac:dyDescent="0.15">
      <c r="A561" s="79" t="s">
        <v>496</v>
      </c>
      <c r="B561" s="26">
        <v>30</v>
      </c>
      <c r="C561" s="26"/>
      <c r="D561" s="39">
        <f t="shared" si="8"/>
        <v>0</v>
      </c>
    </row>
    <row r="562" spans="1:4" ht="15" customHeight="1" x14ac:dyDescent="0.15">
      <c r="A562" s="79" t="s">
        <v>497</v>
      </c>
      <c r="B562" s="26">
        <v>1017</v>
      </c>
      <c r="C562" s="26">
        <v>200</v>
      </c>
      <c r="D562" s="39">
        <f t="shared" si="8"/>
        <v>19.7</v>
      </c>
    </row>
    <row r="563" spans="1:4" ht="15" customHeight="1" x14ac:dyDescent="0.15">
      <c r="A563" s="79" t="s">
        <v>498</v>
      </c>
      <c r="B563" s="26">
        <v>895</v>
      </c>
      <c r="C563" s="26">
        <v>200</v>
      </c>
      <c r="D563" s="39">
        <f t="shared" si="8"/>
        <v>22.3</v>
      </c>
    </row>
    <row r="564" spans="1:4" ht="15" customHeight="1" x14ac:dyDescent="0.15">
      <c r="A564" s="79" t="s">
        <v>499</v>
      </c>
      <c r="B564" s="26">
        <v>122</v>
      </c>
      <c r="C564" s="26"/>
      <c r="D564" s="39">
        <f t="shared" si="8"/>
        <v>0</v>
      </c>
    </row>
    <row r="565" spans="1:4" ht="15" customHeight="1" x14ac:dyDescent="0.15">
      <c r="A565" s="79" t="s">
        <v>500</v>
      </c>
      <c r="B565" s="26"/>
      <c r="C565" s="26"/>
      <c r="D565" s="39" t="str">
        <f t="shared" si="8"/>
        <v/>
      </c>
    </row>
    <row r="566" spans="1:4" ht="15" customHeight="1" x14ac:dyDescent="0.15">
      <c r="A566" s="79" t="s">
        <v>501</v>
      </c>
      <c r="B566" s="26"/>
      <c r="C566" s="26"/>
      <c r="D566" s="39" t="str">
        <f t="shared" si="8"/>
        <v/>
      </c>
    </row>
    <row r="567" spans="1:4" ht="15" customHeight="1" x14ac:dyDescent="0.15">
      <c r="A567" s="79" t="s">
        <v>502</v>
      </c>
      <c r="B567" s="26"/>
      <c r="C567" s="26"/>
      <c r="D567" s="39" t="str">
        <f t="shared" si="8"/>
        <v/>
      </c>
    </row>
    <row r="568" spans="1:4" ht="15" customHeight="1" x14ac:dyDescent="0.15">
      <c r="A568" s="79" t="s">
        <v>503</v>
      </c>
      <c r="B568" s="26"/>
      <c r="C568" s="26"/>
      <c r="D568" s="39" t="str">
        <f t="shared" si="8"/>
        <v/>
      </c>
    </row>
    <row r="569" spans="1:4" ht="15" customHeight="1" x14ac:dyDescent="0.15">
      <c r="A569" s="79" t="s">
        <v>504</v>
      </c>
      <c r="B569" s="26"/>
      <c r="C569" s="26"/>
      <c r="D569" s="39" t="str">
        <f t="shared" si="8"/>
        <v/>
      </c>
    </row>
    <row r="570" spans="1:4" ht="15" customHeight="1" x14ac:dyDescent="0.15">
      <c r="A570" s="79" t="s">
        <v>505</v>
      </c>
      <c r="B570" s="26"/>
      <c r="C570" s="26"/>
      <c r="D570" s="39" t="str">
        <f t="shared" si="8"/>
        <v/>
      </c>
    </row>
    <row r="571" spans="1:4" ht="15" customHeight="1" x14ac:dyDescent="0.15">
      <c r="A571" s="79" t="s">
        <v>506</v>
      </c>
      <c r="B571" s="26"/>
      <c r="C571" s="26"/>
      <c r="D571" s="39" t="str">
        <f t="shared" si="8"/>
        <v/>
      </c>
    </row>
    <row r="572" spans="1:4" ht="15" customHeight="1" x14ac:dyDescent="0.15">
      <c r="A572" s="79" t="s">
        <v>507</v>
      </c>
      <c r="B572" s="26"/>
      <c r="C572" s="26"/>
      <c r="D572" s="39" t="str">
        <f t="shared" si="8"/>
        <v/>
      </c>
    </row>
    <row r="573" spans="1:4" ht="15" customHeight="1" x14ac:dyDescent="0.15">
      <c r="A573" s="79" t="s">
        <v>508</v>
      </c>
      <c r="B573" s="26"/>
      <c r="C573" s="26"/>
      <c r="D573" s="39" t="str">
        <f t="shared" si="8"/>
        <v/>
      </c>
    </row>
    <row r="574" spans="1:4" ht="15" customHeight="1" x14ac:dyDescent="0.15">
      <c r="A574" s="79" t="s">
        <v>509</v>
      </c>
      <c r="B574" s="26"/>
      <c r="C574" s="26"/>
      <c r="D574" s="39" t="str">
        <f t="shared" si="8"/>
        <v/>
      </c>
    </row>
    <row r="575" spans="1:4" ht="15" customHeight="1" x14ac:dyDescent="0.15">
      <c r="A575" s="79" t="s">
        <v>510</v>
      </c>
      <c r="B575" s="26"/>
      <c r="C575" s="26"/>
      <c r="D575" s="39" t="str">
        <f t="shared" si="8"/>
        <v/>
      </c>
    </row>
    <row r="576" spans="1:4" ht="15" customHeight="1" x14ac:dyDescent="0.15">
      <c r="A576" s="79" t="s">
        <v>511</v>
      </c>
      <c r="B576" s="26">
        <v>177</v>
      </c>
      <c r="C576" s="26"/>
      <c r="D576" s="39">
        <f t="shared" si="8"/>
        <v>0</v>
      </c>
    </row>
    <row r="577" spans="1:4" ht="15" customHeight="1" x14ac:dyDescent="0.15">
      <c r="A577" s="79" t="s">
        <v>512</v>
      </c>
      <c r="B577" s="26">
        <v>177</v>
      </c>
      <c r="C577" s="26"/>
      <c r="D577" s="39">
        <f t="shared" si="8"/>
        <v>0</v>
      </c>
    </row>
    <row r="578" spans="1:4" ht="15" customHeight="1" x14ac:dyDescent="0.15">
      <c r="A578" s="79" t="s">
        <v>513</v>
      </c>
      <c r="B578" s="26"/>
      <c r="C578" s="26"/>
      <c r="D578" s="39" t="str">
        <f t="shared" si="8"/>
        <v/>
      </c>
    </row>
    <row r="579" spans="1:4" ht="15" customHeight="1" x14ac:dyDescent="0.15">
      <c r="A579" s="79" t="s">
        <v>514</v>
      </c>
      <c r="B579" s="26"/>
      <c r="C579" s="26"/>
      <c r="D579" s="39" t="str">
        <f t="shared" si="8"/>
        <v/>
      </c>
    </row>
    <row r="580" spans="1:4" ht="15" customHeight="1" x14ac:dyDescent="0.15">
      <c r="A580" s="79" t="s">
        <v>515</v>
      </c>
      <c r="B580" s="26"/>
      <c r="C580" s="26"/>
      <c r="D580" s="39" t="str">
        <f t="shared" si="8"/>
        <v/>
      </c>
    </row>
    <row r="581" spans="1:4" ht="15" customHeight="1" x14ac:dyDescent="0.15">
      <c r="A581" s="79" t="s">
        <v>516</v>
      </c>
      <c r="B581" s="26"/>
      <c r="C581" s="26"/>
      <c r="D581" s="39" t="str">
        <f t="shared" ref="D581:D644" si="9">IF(B581=0,"",ROUND(C581/B581*100,1))</f>
        <v/>
      </c>
    </row>
    <row r="582" spans="1:4" ht="15" customHeight="1" x14ac:dyDescent="0.15">
      <c r="A582" s="79" t="s">
        <v>517</v>
      </c>
      <c r="B582" s="26"/>
      <c r="C582" s="26"/>
      <c r="D582" s="39" t="str">
        <f t="shared" si="9"/>
        <v/>
      </c>
    </row>
    <row r="583" spans="1:4" ht="15" customHeight="1" x14ac:dyDescent="0.15">
      <c r="A583" s="79" t="s">
        <v>518</v>
      </c>
      <c r="B583" s="26">
        <v>1084</v>
      </c>
      <c r="C583" s="26"/>
      <c r="D583" s="39">
        <f t="shared" si="9"/>
        <v>0</v>
      </c>
    </row>
    <row r="584" spans="1:4" ht="15" customHeight="1" x14ac:dyDescent="0.15">
      <c r="A584" s="79" t="s">
        <v>519</v>
      </c>
      <c r="B584" s="26"/>
      <c r="C584" s="26"/>
      <c r="D584" s="39" t="str">
        <f t="shared" si="9"/>
        <v/>
      </c>
    </row>
    <row r="585" spans="1:4" ht="15" customHeight="1" x14ac:dyDescent="0.15">
      <c r="A585" s="79" t="s">
        <v>520</v>
      </c>
      <c r="B585" s="26"/>
      <c r="C585" s="26"/>
      <c r="D585" s="39" t="str">
        <f t="shared" si="9"/>
        <v/>
      </c>
    </row>
    <row r="586" spans="1:4" ht="15" customHeight="1" x14ac:dyDescent="0.15">
      <c r="A586" s="79" t="s">
        <v>521</v>
      </c>
      <c r="B586" s="26"/>
      <c r="C586" s="26"/>
      <c r="D586" s="39" t="str">
        <f t="shared" si="9"/>
        <v/>
      </c>
    </row>
    <row r="587" spans="1:4" ht="15" customHeight="1" x14ac:dyDescent="0.15">
      <c r="A587" s="79" t="s">
        <v>522</v>
      </c>
      <c r="B587" s="26"/>
      <c r="C587" s="26"/>
      <c r="D587" s="39" t="str">
        <f t="shared" si="9"/>
        <v/>
      </c>
    </row>
    <row r="588" spans="1:4" ht="15" customHeight="1" x14ac:dyDescent="0.15">
      <c r="A588" s="79" t="s">
        <v>523</v>
      </c>
      <c r="B588" s="26"/>
      <c r="C588" s="26"/>
      <c r="D588" s="39" t="str">
        <f t="shared" si="9"/>
        <v/>
      </c>
    </row>
    <row r="589" spans="1:4" ht="15" customHeight="1" x14ac:dyDescent="0.15">
      <c r="A589" s="79" t="s">
        <v>524</v>
      </c>
      <c r="B589" s="26"/>
      <c r="C589" s="26"/>
      <c r="D589" s="39" t="str">
        <f t="shared" si="9"/>
        <v/>
      </c>
    </row>
    <row r="590" spans="1:4" ht="15" customHeight="1" x14ac:dyDescent="0.15">
      <c r="A590" s="79" t="s">
        <v>525</v>
      </c>
      <c r="B590" s="26">
        <v>71</v>
      </c>
      <c r="C590" s="26"/>
      <c r="D590" s="39">
        <f t="shared" si="9"/>
        <v>0</v>
      </c>
    </row>
    <row r="591" spans="1:4" ht="15" customHeight="1" x14ac:dyDescent="0.15">
      <c r="A591" s="79" t="s">
        <v>526</v>
      </c>
      <c r="B591" s="26">
        <v>15013</v>
      </c>
      <c r="C591" s="26">
        <v>9732</v>
      </c>
      <c r="D591" s="39">
        <f t="shared" si="9"/>
        <v>64.8</v>
      </c>
    </row>
    <row r="592" spans="1:4" ht="15" customHeight="1" x14ac:dyDescent="0.15">
      <c r="A592" s="79" t="s">
        <v>527</v>
      </c>
      <c r="B592" s="26">
        <v>2148</v>
      </c>
      <c r="C592" s="26">
        <v>2136</v>
      </c>
      <c r="D592" s="39">
        <f t="shared" si="9"/>
        <v>99.4</v>
      </c>
    </row>
    <row r="593" spans="1:4" ht="15" customHeight="1" x14ac:dyDescent="0.15">
      <c r="A593" s="79" t="s">
        <v>93</v>
      </c>
      <c r="B593" s="26">
        <v>750</v>
      </c>
      <c r="C593" s="26">
        <v>728</v>
      </c>
      <c r="D593" s="39">
        <f t="shared" si="9"/>
        <v>97.1</v>
      </c>
    </row>
    <row r="594" spans="1:4" ht="15" customHeight="1" x14ac:dyDescent="0.15">
      <c r="A594" s="79" t="s">
        <v>94</v>
      </c>
      <c r="B594" s="26"/>
      <c r="C594" s="26">
        <v>3</v>
      </c>
      <c r="D594" s="39" t="str">
        <f t="shared" si="9"/>
        <v/>
      </c>
    </row>
    <row r="595" spans="1:4" ht="15" customHeight="1" x14ac:dyDescent="0.15">
      <c r="A595" s="79" t="s">
        <v>95</v>
      </c>
      <c r="B595" s="26"/>
      <c r="C595" s="26">
        <v>20</v>
      </c>
      <c r="D595" s="39" t="str">
        <f t="shared" si="9"/>
        <v/>
      </c>
    </row>
    <row r="596" spans="1:4" ht="15" customHeight="1" x14ac:dyDescent="0.15">
      <c r="A596" s="79" t="s">
        <v>528</v>
      </c>
      <c r="B596" s="26">
        <v>1154</v>
      </c>
      <c r="C596" s="26">
        <v>1385</v>
      </c>
      <c r="D596" s="39">
        <f t="shared" si="9"/>
        <v>120</v>
      </c>
    </row>
    <row r="597" spans="1:4" ht="15" customHeight="1" x14ac:dyDescent="0.15">
      <c r="A597" s="79" t="s">
        <v>529</v>
      </c>
      <c r="B597" s="26"/>
      <c r="C597" s="26"/>
      <c r="D597" s="39" t="str">
        <f t="shared" si="9"/>
        <v/>
      </c>
    </row>
    <row r="598" spans="1:4" ht="15" customHeight="1" x14ac:dyDescent="0.15">
      <c r="A598" s="79" t="s">
        <v>530</v>
      </c>
      <c r="B598" s="26"/>
      <c r="C598" s="26"/>
      <c r="D598" s="39" t="str">
        <f t="shared" si="9"/>
        <v/>
      </c>
    </row>
    <row r="599" spans="1:4" ht="15" customHeight="1" x14ac:dyDescent="0.15">
      <c r="A599" s="79" t="s">
        <v>531</v>
      </c>
      <c r="B599" s="26"/>
      <c r="C599" s="26"/>
      <c r="D599" s="39" t="str">
        <f t="shared" si="9"/>
        <v/>
      </c>
    </row>
    <row r="600" spans="1:4" ht="15" customHeight="1" x14ac:dyDescent="0.15">
      <c r="A600" s="79" t="s">
        <v>532</v>
      </c>
      <c r="B600" s="26"/>
      <c r="C600" s="26"/>
      <c r="D600" s="39" t="str">
        <f t="shared" si="9"/>
        <v/>
      </c>
    </row>
    <row r="601" spans="1:4" ht="15" customHeight="1" x14ac:dyDescent="0.15">
      <c r="A601" s="79" t="s">
        <v>533</v>
      </c>
      <c r="B601" s="26"/>
      <c r="C601" s="26"/>
      <c r="D601" s="39" t="str">
        <f t="shared" si="9"/>
        <v/>
      </c>
    </row>
    <row r="602" spans="1:4" ht="15" customHeight="1" x14ac:dyDescent="0.15">
      <c r="A602" s="79" t="s">
        <v>534</v>
      </c>
      <c r="B602" s="26">
        <v>244</v>
      </c>
      <c r="C602" s="26"/>
      <c r="D602" s="39">
        <f t="shared" si="9"/>
        <v>0</v>
      </c>
    </row>
    <row r="603" spans="1:4" ht="15" customHeight="1" x14ac:dyDescent="0.15">
      <c r="A603" s="79" t="s">
        <v>535</v>
      </c>
      <c r="B603" s="26"/>
      <c r="C603" s="26"/>
      <c r="D603" s="39" t="str">
        <f t="shared" si="9"/>
        <v/>
      </c>
    </row>
    <row r="604" spans="1:4" ht="15" customHeight="1" x14ac:dyDescent="0.15">
      <c r="A604" s="79" t="s">
        <v>536</v>
      </c>
      <c r="B604" s="26">
        <v>2400</v>
      </c>
      <c r="C604" s="26">
        <v>151</v>
      </c>
      <c r="D604" s="39">
        <f t="shared" si="9"/>
        <v>6.3</v>
      </c>
    </row>
    <row r="605" spans="1:4" ht="15" customHeight="1" x14ac:dyDescent="0.15">
      <c r="A605" s="79" t="s">
        <v>537</v>
      </c>
      <c r="B605" s="26"/>
      <c r="C605" s="26"/>
      <c r="D605" s="39" t="str">
        <f t="shared" si="9"/>
        <v/>
      </c>
    </row>
    <row r="606" spans="1:4" ht="15" customHeight="1" x14ac:dyDescent="0.15">
      <c r="A606" s="79" t="s">
        <v>538</v>
      </c>
      <c r="B606" s="26">
        <v>2400</v>
      </c>
      <c r="C606" s="26">
        <v>151</v>
      </c>
      <c r="D606" s="39">
        <f t="shared" si="9"/>
        <v>6.3</v>
      </c>
    </row>
    <row r="607" spans="1:4" ht="15" customHeight="1" x14ac:dyDescent="0.15">
      <c r="A607" s="79" t="s">
        <v>539</v>
      </c>
      <c r="B607" s="26">
        <v>7904</v>
      </c>
      <c r="C607" s="26">
        <v>7445</v>
      </c>
      <c r="D607" s="39">
        <f t="shared" si="9"/>
        <v>94.2</v>
      </c>
    </row>
    <row r="608" spans="1:4" ht="15" customHeight="1" x14ac:dyDescent="0.15">
      <c r="A608" s="79" t="s">
        <v>540</v>
      </c>
      <c r="B608" s="26"/>
      <c r="C608" s="26"/>
      <c r="D608" s="39" t="str">
        <f t="shared" si="9"/>
        <v/>
      </c>
    </row>
    <row r="609" spans="1:4" ht="15" customHeight="1" x14ac:dyDescent="0.15">
      <c r="A609" s="79" t="s">
        <v>541</v>
      </c>
      <c r="B609" s="26">
        <v>2561</v>
      </c>
      <c r="C609" s="26"/>
      <c r="D609" s="39">
        <f t="shared" si="9"/>
        <v>0</v>
      </c>
    </row>
    <row r="610" spans="1:4" ht="15" customHeight="1" x14ac:dyDescent="0.15">
      <c r="A610" s="79" t="s">
        <v>542</v>
      </c>
      <c r="B610" s="26">
        <v>2487</v>
      </c>
      <c r="C610" s="26">
        <v>1854</v>
      </c>
      <c r="D610" s="39">
        <f t="shared" si="9"/>
        <v>74.5</v>
      </c>
    </row>
    <row r="611" spans="1:4" ht="15" customHeight="1" x14ac:dyDescent="0.15">
      <c r="A611" s="79" t="s">
        <v>543</v>
      </c>
      <c r="B611" s="26">
        <v>960</v>
      </c>
      <c r="C611" s="26">
        <v>330</v>
      </c>
      <c r="D611" s="39">
        <f t="shared" si="9"/>
        <v>34.4</v>
      </c>
    </row>
    <row r="612" spans="1:4" ht="15" customHeight="1" x14ac:dyDescent="0.15">
      <c r="A612" s="79" t="s">
        <v>93</v>
      </c>
      <c r="B612" s="26">
        <v>300</v>
      </c>
      <c r="C612" s="26">
        <v>330</v>
      </c>
      <c r="D612" s="39">
        <f t="shared" si="9"/>
        <v>110</v>
      </c>
    </row>
    <row r="613" spans="1:4" ht="15" customHeight="1" x14ac:dyDescent="0.15">
      <c r="A613" s="79" t="s">
        <v>94</v>
      </c>
      <c r="B613" s="26"/>
      <c r="C613" s="26"/>
      <c r="D613" s="39" t="str">
        <f t="shared" si="9"/>
        <v/>
      </c>
    </row>
    <row r="614" spans="1:4" ht="15" customHeight="1" x14ac:dyDescent="0.15">
      <c r="A614" s="79" t="s">
        <v>95</v>
      </c>
      <c r="B614" s="26"/>
      <c r="C614" s="26"/>
      <c r="D614" s="39" t="str">
        <f t="shared" si="9"/>
        <v/>
      </c>
    </row>
    <row r="615" spans="1:4" ht="15" customHeight="1" x14ac:dyDescent="0.15">
      <c r="A615" s="79" t="s">
        <v>102</v>
      </c>
      <c r="B615" s="26"/>
      <c r="C615" s="26"/>
      <c r="D615" s="39" t="str">
        <f t="shared" si="9"/>
        <v/>
      </c>
    </row>
    <row r="616" spans="1:4" ht="15" customHeight="1" x14ac:dyDescent="0.15">
      <c r="A616" s="79" t="s">
        <v>544</v>
      </c>
      <c r="B616" s="26"/>
      <c r="C616" s="26"/>
      <c r="D616" s="39" t="str">
        <f t="shared" si="9"/>
        <v/>
      </c>
    </row>
    <row r="617" spans="1:4" ht="15" customHeight="1" x14ac:dyDescent="0.15">
      <c r="A617" s="79" t="s">
        <v>545</v>
      </c>
      <c r="B617" s="26">
        <v>1</v>
      </c>
      <c r="C617" s="26"/>
      <c r="D617" s="39">
        <f t="shared" si="9"/>
        <v>0</v>
      </c>
    </row>
    <row r="618" spans="1:4" ht="15" customHeight="1" x14ac:dyDescent="0.15">
      <c r="A618" s="79" t="s">
        <v>546</v>
      </c>
      <c r="B618" s="26">
        <v>22</v>
      </c>
      <c r="C618" s="26"/>
      <c r="D618" s="39">
        <f t="shared" si="9"/>
        <v>0</v>
      </c>
    </row>
    <row r="619" spans="1:4" ht="15" customHeight="1" x14ac:dyDescent="0.15">
      <c r="A619" s="79" t="s">
        <v>547</v>
      </c>
      <c r="B619" s="26"/>
      <c r="C619" s="26"/>
      <c r="D619" s="39" t="str">
        <f t="shared" si="9"/>
        <v/>
      </c>
    </row>
    <row r="620" spans="1:4" ht="15" customHeight="1" x14ac:dyDescent="0.15">
      <c r="A620" s="79" t="s">
        <v>548</v>
      </c>
      <c r="B620" s="26"/>
      <c r="C620" s="26"/>
      <c r="D620" s="39" t="str">
        <f t="shared" si="9"/>
        <v/>
      </c>
    </row>
    <row r="621" spans="1:4" ht="15" customHeight="1" x14ac:dyDescent="0.15">
      <c r="A621" s="79" t="s">
        <v>549</v>
      </c>
      <c r="B621" s="26"/>
      <c r="C621" s="26"/>
      <c r="D621" s="39" t="str">
        <f t="shared" si="9"/>
        <v/>
      </c>
    </row>
    <row r="622" spans="1:4" ht="15" customHeight="1" x14ac:dyDescent="0.15">
      <c r="A622" s="79" t="s">
        <v>550</v>
      </c>
      <c r="B622" s="26"/>
      <c r="C622" s="26"/>
      <c r="D622" s="39" t="str">
        <f t="shared" si="9"/>
        <v/>
      </c>
    </row>
    <row r="623" spans="1:4" ht="15" customHeight="1" x14ac:dyDescent="0.15">
      <c r="A623" s="79" t="s">
        <v>551</v>
      </c>
      <c r="B623" s="26"/>
      <c r="C623" s="26"/>
      <c r="D623" s="39" t="str">
        <f t="shared" si="9"/>
        <v/>
      </c>
    </row>
    <row r="624" spans="1:4" ht="15" customHeight="1" x14ac:dyDescent="0.15">
      <c r="A624" s="79" t="s">
        <v>552</v>
      </c>
      <c r="B624" s="26">
        <v>5</v>
      </c>
      <c r="C624" s="26"/>
      <c r="D624" s="39">
        <f t="shared" si="9"/>
        <v>0</v>
      </c>
    </row>
    <row r="625" spans="1:4" ht="15" customHeight="1" x14ac:dyDescent="0.15">
      <c r="A625" s="79" t="s">
        <v>553</v>
      </c>
      <c r="B625" s="26"/>
      <c r="C625" s="26"/>
      <c r="D625" s="39" t="str">
        <f t="shared" si="9"/>
        <v/>
      </c>
    </row>
    <row r="626" spans="1:4" ht="15" customHeight="1" x14ac:dyDescent="0.15">
      <c r="A626" s="79" t="s">
        <v>554</v>
      </c>
      <c r="B626" s="26"/>
      <c r="C626" s="26"/>
      <c r="D626" s="39" t="str">
        <f t="shared" si="9"/>
        <v/>
      </c>
    </row>
    <row r="627" spans="1:4" ht="15" customHeight="1" x14ac:dyDescent="0.15">
      <c r="A627" s="79" t="s">
        <v>555</v>
      </c>
      <c r="B627" s="26">
        <v>360</v>
      </c>
      <c r="C627" s="26"/>
      <c r="D627" s="39">
        <f t="shared" si="9"/>
        <v>0</v>
      </c>
    </row>
    <row r="628" spans="1:4" ht="15" customHeight="1" x14ac:dyDescent="0.15">
      <c r="A628" s="79" t="s">
        <v>556</v>
      </c>
      <c r="B628" s="26">
        <v>4</v>
      </c>
      <c r="C628" s="26"/>
      <c r="D628" s="39">
        <f t="shared" si="9"/>
        <v>0</v>
      </c>
    </row>
    <row r="629" spans="1:4" ht="15" customHeight="1" x14ac:dyDescent="0.15">
      <c r="A629" s="79" t="s">
        <v>557</v>
      </c>
      <c r="B629" s="26"/>
      <c r="C629" s="26"/>
      <c r="D629" s="39" t="str">
        <f t="shared" si="9"/>
        <v/>
      </c>
    </row>
    <row r="630" spans="1:4" ht="15" customHeight="1" x14ac:dyDescent="0.15">
      <c r="A630" s="79" t="s">
        <v>558</v>
      </c>
      <c r="B630" s="26">
        <v>98</v>
      </c>
      <c r="C630" s="26"/>
      <c r="D630" s="39">
        <f t="shared" si="9"/>
        <v>0</v>
      </c>
    </row>
    <row r="631" spans="1:4" ht="15" customHeight="1" x14ac:dyDescent="0.15">
      <c r="A631" s="79" t="s">
        <v>559</v>
      </c>
      <c r="B631" s="26"/>
      <c r="C631" s="26"/>
      <c r="D631" s="39" t="str">
        <f t="shared" si="9"/>
        <v/>
      </c>
    </row>
    <row r="632" spans="1:4" ht="15" customHeight="1" x14ac:dyDescent="0.15">
      <c r="A632" s="79" t="s">
        <v>560</v>
      </c>
      <c r="B632" s="26">
        <v>48</v>
      </c>
      <c r="C632" s="26"/>
      <c r="D632" s="39">
        <f t="shared" si="9"/>
        <v>0</v>
      </c>
    </row>
    <row r="633" spans="1:4" ht="15" customHeight="1" x14ac:dyDescent="0.15">
      <c r="A633" s="79" t="s">
        <v>561</v>
      </c>
      <c r="B633" s="26"/>
      <c r="C633" s="26"/>
      <c r="D633" s="39" t="str">
        <f t="shared" si="9"/>
        <v/>
      </c>
    </row>
    <row r="634" spans="1:4" ht="15" customHeight="1" x14ac:dyDescent="0.15">
      <c r="A634" s="79" t="s">
        <v>562</v>
      </c>
      <c r="B634" s="26"/>
      <c r="C634" s="26"/>
      <c r="D634" s="39" t="str">
        <f t="shared" si="9"/>
        <v/>
      </c>
    </row>
    <row r="635" spans="1:4" ht="15" customHeight="1" x14ac:dyDescent="0.15">
      <c r="A635" s="79" t="s">
        <v>563</v>
      </c>
      <c r="B635" s="26"/>
      <c r="C635" s="26"/>
      <c r="D635" s="39" t="str">
        <f t="shared" si="9"/>
        <v/>
      </c>
    </row>
    <row r="636" spans="1:4" ht="15" customHeight="1" x14ac:dyDescent="0.15">
      <c r="A636" s="79" t="s">
        <v>564</v>
      </c>
      <c r="B636" s="26">
        <v>122</v>
      </c>
      <c r="C636" s="26"/>
      <c r="D636" s="39">
        <f t="shared" si="9"/>
        <v>0</v>
      </c>
    </row>
    <row r="637" spans="1:4" ht="15" customHeight="1" x14ac:dyDescent="0.15">
      <c r="A637" s="79" t="s">
        <v>565</v>
      </c>
      <c r="B637" s="26">
        <v>6</v>
      </c>
      <c r="C637" s="26"/>
      <c r="D637" s="39">
        <f t="shared" si="9"/>
        <v>0</v>
      </c>
    </row>
    <row r="638" spans="1:4" ht="15" customHeight="1" x14ac:dyDescent="0.15">
      <c r="A638" s="79" t="s">
        <v>93</v>
      </c>
      <c r="B638" s="26"/>
      <c r="C638" s="26"/>
      <c r="D638" s="39" t="str">
        <f t="shared" si="9"/>
        <v/>
      </c>
    </row>
    <row r="639" spans="1:4" ht="15" customHeight="1" x14ac:dyDescent="0.15">
      <c r="A639" s="79" t="s">
        <v>94</v>
      </c>
      <c r="B639" s="26"/>
      <c r="C639" s="26"/>
      <c r="D639" s="39" t="str">
        <f t="shared" si="9"/>
        <v/>
      </c>
    </row>
    <row r="640" spans="1:4" ht="15" customHeight="1" x14ac:dyDescent="0.15">
      <c r="A640" s="79" t="s">
        <v>95</v>
      </c>
      <c r="B640" s="26"/>
      <c r="C640" s="26"/>
      <c r="D640" s="39" t="str">
        <f t="shared" si="9"/>
        <v/>
      </c>
    </row>
    <row r="641" spans="1:4" ht="15" customHeight="1" x14ac:dyDescent="0.15">
      <c r="A641" s="79" t="s">
        <v>566</v>
      </c>
      <c r="B641" s="26"/>
      <c r="C641" s="26"/>
      <c r="D641" s="39" t="str">
        <f t="shared" si="9"/>
        <v/>
      </c>
    </row>
    <row r="642" spans="1:4" ht="15" customHeight="1" x14ac:dyDescent="0.15">
      <c r="A642" s="79" t="s">
        <v>567</v>
      </c>
      <c r="B642" s="26">
        <v>1</v>
      </c>
      <c r="C642" s="26"/>
      <c r="D642" s="39">
        <f t="shared" si="9"/>
        <v>0</v>
      </c>
    </row>
    <row r="643" spans="1:4" ht="15" customHeight="1" x14ac:dyDescent="0.15">
      <c r="A643" s="79" t="s">
        <v>568</v>
      </c>
      <c r="B643" s="26"/>
      <c r="C643" s="26"/>
      <c r="D643" s="39" t="str">
        <f t="shared" si="9"/>
        <v/>
      </c>
    </row>
    <row r="644" spans="1:4" ht="15" customHeight="1" x14ac:dyDescent="0.15">
      <c r="A644" s="79" t="s">
        <v>569</v>
      </c>
      <c r="B644" s="26"/>
      <c r="C644" s="26"/>
      <c r="D644" s="39" t="str">
        <f t="shared" si="9"/>
        <v/>
      </c>
    </row>
    <row r="645" spans="1:4" ht="15" customHeight="1" x14ac:dyDescent="0.15">
      <c r="A645" s="79" t="s">
        <v>570</v>
      </c>
      <c r="B645" s="26"/>
      <c r="C645" s="26"/>
      <c r="D645" s="39" t="str">
        <f t="shared" ref="D645:D708" si="10">IF(B645=0,"",ROUND(C645/B645*100,1))</f>
        <v/>
      </c>
    </row>
    <row r="646" spans="1:4" ht="15" customHeight="1" x14ac:dyDescent="0.15">
      <c r="A646" s="79" t="s">
        <v>571</v>
      </c>
      <c r="B646" s="26"/>
      <c r="C646" s="26"/>
      <c r="D646" s="39" t="str">
        <f t="shared" si="10"/>
        <v/>
      </c>
    </row>
    <row r="647" spans="1:4" ht="15" customHeight="1" x14ac:dyDescent="0.15">
      <c r="A647" s="79" t="s">
        <v>572</v>
      </c>
      <c r="B647" s="26"/>
      <c r="C647" s="26"/>
      <c r="D647" s="39" t="str">
        <f t="shared" si="10"/>
        <v/>
      </c>
    </row>
    <row r="648" spans="1:4" ht="15" customHeight="1" x14ac:dyDescent="0.15">
      <c r="A648" s="79" t="s">
        <v>573</v>
      </c>
      <c r="B648" s="26"/>
      <c r="C648" s="26"/>
      <c r="D648" s="39" t="str">
        <f t="shared" si="10"/>
        <v/>
      </c>
    </row>
    <row r="649" spans="1:4" ht="15" customHeight="1" x14ac:dyDescent="0.15">
      <c r="A649" s="79" t="s">
        <v>574</v>
      </c>
      <c r="B649" s="26"/>
      <c r="C649" s="26"/>
      <c r="D649" s="39" t="str">
        <f t="shared" si="10"/>
        <v/>
      </c>
    </row>
    <row r="650" spans="1:4" ht="15" customHeight="1" x14ac:dyDescent="0.15">
      <c r="A650" s="79" t="s">
        <v>575</v>
      </c>
      <c r="B650" s="26"/>
      <c r="C650" s="26"/>
      <c r="D650" s="39" t="str">
        <f t="shared" si="10"/>
        <v/>
      </c>
    </row>
    <row r="651" spans="1:4" ht="15" customHeight="1" x14ac:dyDescent="0.15">
      <c r="A651" s="79" t="s">
        <v>576</v>
      </c>
      <c r="B651" s="26"/>
      <c r="C651" s="26"/>
      <c r="D651" s="39" t="str">
        <f t="shared" si="10"/>
        <v/>
      </c>
    </row>
    <row r="652" spans="1:4" ht="15" customHeight="1" x14ac:dyDescent="0.15">
      <c r="A652" s="79" t="s">
        <v>577</v>
      </c>
      <c r="B652" s="26"/>
      <c r="C652" s="26"/>
      <c r="D652" s="39" t="str">
        <f t="shared" si="10"/>
        <v/>
      </c>
    </row>
    <row r="653" spans="1:4" ht="15" customHeight="1" x14ac:dyDescent="0.15">
      <c r="A653" s="79" t="s">
        <v>578</v>
      </c>
      <c r="B653" s="26"/>
      <c r="C653" s="26"/>
      <c r="D653" s="39" t="str">
        <f t="shared" si="10"/>
        <v/>
      </c>
    </row>
    <row r="654" spans="1:4" ht="15" customHeight="1" x14ac:dyDescent="0.15">
      <c r="A654" s="79" t="s">
        <v>579</v>
      </c>
      <c r="B654" s="26"/>
      <c r="C654" s="26"/>
      <c r="D654" s="39" t="str">
        <f t="shared" si="10"/>
        <v/>
      </c>
    </row>
    <row r="655" spans="1:4" ht="15" customHeight="1" x14ac:dyDescent="0.15">
      <c r="A655" s="79" t="s">
        <v>580</v>
      </c>
      <c r="B655" s="26"/>
      <c r="C655" s="26"/>
      <c r="D655" s="39" t="str">
        <f t="shared" si="10"/>
        <v/>
      </c>
    </row>
    <row r="656" spans="1:4" ht="15" customHeight="1" x14ac:dyDescent="0.15">
      <c r="A656" s="79" t="s">
        <v>581</v>
      </c>
      <c r="B656" s="26"/>
      <c r="C656" s="26"/>
      <c r="D656" s="39" t="str">
        <f t="shared" si="10"/>
        <v/>
      </c>
    </row>
    <row r="657" spans="1:4" ht="15" customHeight="1" x14ac:dyDescent="0.15">
      <c r="A657" s="79" t="s">
        <v>582</v>
      </c>
      <c r="B657" s="26">
        <v>5</v>
      </c>
      <c r="C657" s="26"/>
      <c r="D657" s="39">
        <f t="shared" si="10"/>
        <v>0</v>
      </c>
    </row>
    <row r="658" spans="1:4" ht="15" customHeight="1" x14ac:dyDescent="0.15">
      <c r="A658" s="79" t="s">
        <v>583</v>
      </c>
      <c r="B658" s="26"/>
      <c r="C658" s="26"/>
      <c r="D658" s="39" t="str">
        <f t="shared" si="10"/>
        <v/>
      </c>
    </row>
    <row r="659" spans="1:4" ht="15" customHeight="1" x14ac:dyDescent="0.15">
      <c r="A659" s="79" t="s">
        <v>584</v>
      </c>
      <c r="B659" s="26"/>
      <c r="C659" s="26"/>
      <c r="D659" s="39" t="str">
        <f t="shared" si="10"/>
        <v/>
      </c>
    </row>
    <row r="660" spans="1:4" ht="15" customHeight="1" x14ac:dyDescent="0.15">
      <c r="A660" s="79" t="s">
        <v>550</v>
      </c>
      <c r="B660" s="26"/>
      <c r="C660" s="26"/>
      <c r="D660" s="39" t="str">
        <f t="shared" si="10"/>
        <v/>
      </c>
    </row>
    <row r="661" spans="1:4" ht="15" customHeight="1" x14ac:dyDescent="0.15">
      <c r="A661" s="79" t="s">
        <v>585</v>
      </c>
      <c r="B661" s="26"/>
      <c r="C661" s="26"/>
      <c r="D661" s="39" t="str">
        <f t="shared" si="10"/>
        <v/>
      </c>
    </row>
    <row r="662" spans="1:4" ht="15" customHeight="1" x14ac:dyDescent="0.15">
      <c r="A662" s="79" t="s">
        <v>586</v>
      </c>
      <c r="B662" s="26">
        <v>84</v>
      </c>
      <c r="C662" s="26">
        <v>11</v>
      </c>
      <c r="D662" s="39">
        <f t="shared" si="10"/>
        <v>13.1</v>
      </c>
    </row>
    <row r="663" spans="1:4" ht="15" customHeight="1" x14ac:dyDescent="0.15">
      <c r="A663" s="79" t="s">
        <v>93</v>
      </c>
      <c r="B663" s="26"/>
      <c r="C663" s="26"/>
      <c r="D663" s="39" t="str">
        <f t="shared" si="10"/>
        <v/>
      </c>
    </row>
    <row r="664" spans="1:4" ht="15" customHeight="1" x14ac:dyDescent="0.15">
      <c r="A664" s="79" t="s">
        <v>94</v>
      </c>
      <c r="B664" s="26"/>
      <c r="C664" s="26"/>
      <c r="D664" s="39" t="str">
        <f t="shared" si="10"/>
        <v/>
      </c>
    </row>
    <row r="665" spans="1:4" ht="15" customHeight="1" x14ac:dyDescent="0.15">
      <c r="A665" s="79" t="s">
        <v>95</v>
      </c>
      <c r="B665" s="26"/>
      <c r="C665" s="26"/>
      <c r="D665" s="39" t="str">
        <f t="shared" si="10"/>
        <v/>
      </c>
    </row>
    <row r="666" spans="1:4" ht="15" customHeight="1" x14ac:dyDescent="0.15">
      <c r="A666" s="79" t="s">
        <v>587</v>
      </c>
      <c r="B666" s="26"/>
      <c r="C666" s="26"/>
      <c r="D666" s="39" t="str">
        <f t="shared" si="10"/>
        <v/>
      </c>
    </row>
    <row r="667" spans="1:4" ht="15" customHeight="1" x14ac:dyDescent="0.15">
      <c r="A667" s="79" t="s">
        <v>588</v>
      </c>
      <c r="B667" s="26"/>
      <c r="C667" s="26"/>
      <c r="D667" s="39" t="str">
        <f t="shared" si="10"/>
        <v/>
      </c>
    </row>
    <row r="668" spans="1:4" ht="15" customHeight="1" x14ac:dyDescent="0.15">
      <c r="A668" s="79" t="s">
        <v>589</v>
      </c>
      <c r="B668" s="26">
        <v>23</v>
      </c>
      <c r="C668" s="26">
        <v>11</v>
      </c>
      <c r="D668" s="39">
        <f t="shared" si="10"/>
        <v>47.8</v>
      </c>
    </row>
    <row r="669" spans="1:4" ht="15" customHeight="1" x14ac:dyDescent="0.15">
      <c r="A669" s="79" t="s">
        <v>590</v>
      </c>
      <c r="B669" s="26"/>
      <c r="C669" s="26"/>
      <c r="D669" s="39" t="str">
        <f t="shared" si="10"/>
        <v/>
      </c>
    </row>
    <row r="670" spans="1:4" ht="15" customHeight="1" x14ac:dyDescent="0.15">
      <c r="A670" s="79" t="s">
        <v>591</v>
      </c>
      <c r="B670" s="26"/>
      <c r="C670" s="26"/>
      <c r="D670" s="39" t="str">
        <f t="shared" si="10"/>
        <v/>
      </c>
    </row>
    <row r="671" spans="1:4" ht="15" customHeight="1" x14ac:dyDescent="0.15">
      <c r="A671" s="79" t="s">
        <v>592</v>
      </c>
      <c r="B671" s="26"/>
      <c r="C671" s="26"/>
      <c r="D671" s="39" t="str">
        <f t="shared" si="10"/>
        <v/>
      </c>
    </row>
    <row r="672" spans="1:4" ht="15" customHeight="1" x14ac:dyDescent="0.15">
      <c r="A672" s="79" t="s">
        <v>593</v>
      </c>
      <c r="B672" s="26"/>
      <c r="C672" s="26"/>
      <c r="D672" s="39" t="str">
        <f t="shared" si="10"/>
        <v/>
      </c>
    </row>
    <row r="673" spans="1:4" ht="15" customHeight="1" x14ac:dyDescent="0.15">
      <c r="A673" s="79" t="s">
        <v>594</v>
      </c>
      <c r="B673" s="26">
        <v>40</v>
      </c>
      <c r="C673" s="26"/>
      <c r="D673" s="39">
        <f t="shared" si="10"/>
        <v>0</v>
      </c>
    </row>
    <row r="674" spans="1:4" ht="15" customHeight="1" x14ac:dyDescent="0.15">
      <c r="A674" s="79" t="s">
        <v>595</v>
      </c>
      <c r="B674" s="26"/>
      <c r="C674" s="26"/>
      <c r="D674" s="39" t="str">
        <f t="shared" si="10"/>
        <v/>
      </c>
    </row>
    <row r="675" spans="1:4" ht="15" customHeight="1" x14ac:dyDescent="0.15">
      <c r="A675" s="79" t="s">
        <v>596</v>
      </c>
      <c r="B675" s="26"/>
      <c r="C675" s="26"/>
      <c r="D675" s="39" t="str">
        <f t="shared" si="10"/>
        <v/>
      </c>
    </row>
    <row r="676" spans="1:4" ht="15" customHeight="1" x14ac:dyDescent="0.15">
      <c r="A676" s="79" t="s">
        <v>597</v>
      </c>
      <c r="B676" s="26">
        <v>21</v>
      </c>
      <c r="C676" s="26"/>
      <c r="D676" s="39">
        <f t="shared" si="10"/>
        <v>0</v>
      </c>
    </row>
    <row r="677" spans="1:4" ht="15" customHeight="1" x14ac:dyDescent="0.15">
      <c r="A677" s="79" t="s">
        <v>598</v>
      </c>
      <c r="B677" s="26"/>
      <c r="C677" s="26"/>
      <c r="D677" s="39" t="str">
        <f t="shared" si="10"/>
        <v/>
      </c>
    </row>
    <row r="678" spans="1:4" ht="15" customHeight="1" x14ac:dyDescent="0.15">
      <c r="A678" s="79" t="s">
        <v>599</v>
      </c>
      <c r="B678" s="26"/>
      <c r="C678" s="26"/>
      <c r="D678" s="39" t="str">
        <f t="shared" si="10"/>
        <v/>
      </c>
    </row>
    <row r="679" spans="1:4" ht="15" customHeight="1" x14ac:dyDescent="0.15">
      <c r="A679" s="79" t="s">
        <v>600</v>
      </c>
      <c r="B679" s="26"/>
      <c r="C679" s="26"/>
      <c r="D679" s="39" t="str">
        <f t="shared" si="10"/>
        <v/>
      </c>
    </row>
    <row r="680" spans="1:4" ht="15" customHeight="1" x14ac:dyDescent="0.15">
      <c r="A680" s="79" t="s">
        <v>601</v>
      </c>
      <c r="B680" s="26"/>
      <c r="C680" s="26"/>
      <c r="D680" s="39" t="str">
        <f t="shared" si="10"/>
        <v/>
      </c>
    </row>
    <row r="681" spans="1:4" ht="15" customHeight="1" x14ac:dyDescent="0.15">
      <c r="A681" s="79" t="s">
        <v>602</v>
      </c>
      <c r="B681" s="26"/>
      <c r="C681" s="26"/>
      <c r="D681" s="39" t="str">
        <f t="shared" si="10"/>
        <v/>
      </c>
    </row>
    <row r="682" spans="1:4" ht="15" customHeight="1" x14ac:dyDescent="0.15">
      <c r="A682" s="79" t="s">
        <v>603</v>
      </c>
      <c r="B682" s="26"/>
      <c r="C682" s="26"/>
      <c r="D682" s="39" t="str">
        <f t="shared" si="10"/>
        <v/>
      </c>
    </row>
    <row r="683" spans="1:4" ht="15" customHeight="1" x14ac:dyDescent="0.15">
      <c r="A683" s="79" t="s">
        <v>604</v>
      </c>
      <c r="B683" s="26"/>
      <c r="C683" s="26"/>
      <c r="D683" s="39" t="str">
        <f t="shared" si="10"/>
        <v/>
      </c>
    </row>
    <row r="684" spans="1:4" ht="15" customHeight="1" x14ac:dyDescent="0.15">
      <c r="A684" s="79" t="s">
        <v>578</v>
      </c>
      <c r="B684" s="26"/>
      <c r="C684" s="26"/>
      <c r="D684" s="39" t="str">
        <f t="shared" si="10"/>
        <v/>
      </c>
    </row>
    <row r="685" spans="1:4" ht="15" customHeight="1" x14ac:dyDescent="0.15">
      <c r="A685" s="79" t="s">
        <v>605</v>
      </c>
      <c r="B685" s="26"/>
      <c r="C685" s="26"/>
      <c r="D685" s="39" t="str">
        <f t="shared" si="10"/>
        <v/>
      </c>
    </row>
    <row r="686" spans="1:4" ht="15" customHeight="1" x14ac:dyDescent="0.15">
      <c r="A686" s="79" t="s">
        <v>606</v>
      </c>
      <c r="B686" s="26"/>
      <c r="C686" s="26"/>
      <c r="D686" s="39" t="str">
        <f t="shared" si="10"/>
        <v/>
      </c>
    </row>
    <row r="687" spans="1:4" ht="15" customHeight="1" x14ac:dyDescent="0.15">
      <c r="A687" s="79" t="s">
        <v>607</v>
      </c>
      <c r="B687" s="26"/>
      <c r="C687" s="26"/>
      <c r="D687" s="39" t="str">
        <f t="shared" si="10"/>
        <v/>
      </c>
    </row>
    <row r="688" spans="1:4" ht="15" customHeight="1" x14ac:dyDescent="0.15">
      <c r="A688" s="79" t="s">
        <v>608</v>
      </c>
      <c r="B688" s="26"/>
      <c r="C688" s="26"/>
      <c r="D688" s="39" t="str">
        <f t="shared" si="10"/>
        <v/>
      </c>
    </row>
    <row r="689" spans="1:4" ht="15" customHeight="1" x14ac:dyDescent="0.15">
      <c r="A689" s="79" t="s">
        <v>609</v>
      </c>
      <c r="B689" s="26"/>
      <c r="C689" s="26"/>
      <c r="D689" s="39" t="str">
        <f t="shared" si="10"/>
        <v/>
      </c>
    </row>
    <row r="690" spans="1:4" ht="15" customHeight="1" x14ac:dyDescent="0.15">
      <c r="A690" s="79" t="s">
        <v>610</v>
      </c>
      <c r="B690" s="26">
        <v>148</v>
      </c>
      <c r="C690" s="26">
        <v>267</v>
      </c>
      <c r="D690" s="39">
        <f t="shared" si="10"/>
        <v>180.4</v>
      </c>
    </row>
    <row r="691" spans="1:4" ht="15" customHeight="1" x14ac:dyDescent="0.15">
      <c r="A691" s="79" t="s">
        <v>93</v>
      </c>
      <c r="B691" s="26">
        <v>94</v>
      </c>
      <c r="C691" s="26">
        <v>135</v>
      </c>
      <c r="D691" s="39">
        <f t="shared" si="10"/>
        <v>143.6</v>
      </c>
    </row>
    <row r="692" spans="1:4" ht="15" customHeight="1" x14ac:dyDescent="0.15">
      <c r="A692" s="79" t="s">
        <v>94</v>
      </c>
      <c r="B692" s="26"/>
      <c r="C692" s="26"/>
      <c r="D692" s="39" t="str">
        <f t="shared" si="10"/>
        <v/>
      </c>
    </row>
    <row r="693" spans="1:4" ht="15" customHeight="1" x14ac:dyDescent="0.15">
      <c r="A693" s="79" t="s">
        <v>95</v>
      </c>
      <c r="B693" s="26"/>
      <c r="C693" s="26"/>
      <c r="D693" s="39" t="str">
        <f t="shared" si="10"/>
        <v/>
      </c>
    </row>
    <row r="694" spans="1:4" ht="15" customHeight="1" x14ac:dyDescent="0.15">
      <c r="A694" s="79" t="s">
        <v>611</v>
      </c>
      <c r="B694" s="26">
        <v>14</v>
      </c>
      <c r="C694" s="26">
        <v>35</v>
      </c>
      <c r="D694" s="39">
        <f t="shared" si="10"/>
        <v>250</v>
      </c>
    </row>
    <row r="695" spans="1:4" ht="15" customHeight="1" x14ac:dyDescent="0.15">
      <c r="A695" s="79" t="s">
        <v>612</v>
      </c>
      <c r="B695" s="26">
        <v>10</v>
      </c>
      <c r="C695" s="26">
        <v>92</v>
      </c>
      <c r="D695" s="39">
        <f t="shared" si="10"/>
        <v>920</v>
      </c>
    </row>
    <row r="696" spans="1:4" ht="15" customHeight="1" x14ac:dyDescent="0.15">
      <c r="A696" s="79" t="s">
        <v>613</v>
      </c>
      <c r="B696" s="26"/>
      <c r="C696" s="26"/>
      <c r="D696" s="39" t="str">
        <f t="shared" si="10"/>
        <v/>
      </c>
    </row>
    <row r="697" spans="1:4" ht="15" customHeight="1" x14ac:dyDescent="0.15">
      <c r="A697" s="79" t="s">
        <v>614</v>
      </c>
      <c r="B697" s="26"/>
      <c r="C697" s="26"/>
      <c r="D697" s="39" t="str">
        <f t="shared" si="10"/>
        <v/>
      </c>
    </row>
    <row r="698" spans="1:4" ht="15" customHeight="1" x14ac:dyDescent="0.15">
      <c r="A698" s="79" t="s">
        <v>615</v>
      </c>
      <c r="B698" s="26"/>
      <c r="C698" s="26"/>
      <c r="D698" s="39" t="str">
        <f t="shared" si="10"/>
        <v/>
      </c>
    </row>
    <row r="699" spans="1:4" ht="15" customHeight="1" x14ac:dyDescent="0.15">
      <c r="A699" s="79" t="s">
        <v>616</v>
      </c>
      <c r="B699" s="26"/>
      <c r="C699" s="26">
        <v>5</v>
      </c>
      <c r="D699" s="39" t="str">
        <f t="shared" si="10"/>
        <v/>
      </c>
    </row>
    <row r="700" spans="1:4" ht="15" customHeight="1" x14ac:dyDescent="0.15">
      <c r="A700" s="79" t="s">
        <v>617</v>
      </c>
      <c r="B700" s="26">
        <v>30</v>
      </c>
      <c r="C700" s="26"/>
      <c r="D700" s="39">
        <f t="shared" si="10"/>
        <v>0</v>
      </c>
    </row>
    <row r="701" spans="1:4" ht="15" customHeight="1" x14ac:dyDescent="0.15">
      <c r="A701" s="79" t="s">
        <v>618</v>
      </c>
      <c r="B701" s="26">
        <v>804</v>
      </c>
      <c r="C701" s="26">
        <v>846</v>
      </c>
      <c r="D701" s="39">
        <f t="shared" si="10"/>
        <v>105.2</v>
      </c>
    </row>
    <row r="702" spans="1:4" ht="15" customHeight="1" x14ac:dyDescent="0.15">
      <c r="A702" s="79" t="s">
        <v>619</v>
      </c>
      <c r="B702" s="26">
        <v>64</v>
      </c>
      <c r="C702" s="26">
        <v>24</v>
      </c>
      <c r="D702" s="39">
        <f t="shared" si="10"/>
        <v>37.5</v>
      </c>
    </row>
    <row r="703" spans="1:4" ht="15" customHeight="1" x14ac:dyDescent="0.15">
      <c r="A703" s="79" t="s">
        <v>620</v>
      </c>
      <c r="B703" s="26"/>
      <c r="C703" s="26"/>
      <c r="D703" s="39" t="str">
        <f t="shared" si="10"/>
        <v/>
      </c>
    </row>
    <row r="704" spans="1:4" ht="15" customHeight="1" x14ac:dyDescent="0.15">
      <c r="A704" s="79" t="s">
        <v>621</v>
      </c>
      <c r="B704" s="26">
        <v>695</v>
      </c>
      <c r="C704" s="26">
        <v>717</v>
      </c>
      <c r="D704" s="39">
        <f t="shared" si="10"/>
        <v>103.2</v>
      </c>
    </row>
    <row r="705" spans="1:4" ht="15" customHeight="1" x14ac:dyDescent="0.15">
      <c r="A705" s="79" t="s">
        <v>622</v>
      </c>
      <c r="B705" s="26">
        <v>45</v>
      </c>
      <c r="C705" s="26">
        <v>105</v>
      </c>
      <c r="D705" s="39">
        <f t="shared" si="10"/>
        <v>233.3</v>
      </c>
    </row>
    <row r="706" spans="1:4" ht="15" customHeight="1" x14ac:dyDescent="0.15">
      <c r="A706" s="79" t="s">
        <v>623</v>
      </c>
      <c r="B706" s="26"/>
      <c r="C706" s="26"/>
      <c r="D706" s="39" t="str">
        <f t="shared" si="10"/>
        <v/>
      </c>
    </row>
    <row r="707" spans="1:4" ht="15" customHeight="1" x14ac:dyDescent="0.15">
      <c r="A707" s="79" t="s">
        <v>624</v>
      </c>
      <c r="B707" s="26"/>
      <c r="C707" s="26"/>
      <c r="D707" s="39" t="str">
        <f t="shared" si="10"/>
        <v/>
      </c>
    </row>
    <row r="708" spans="1:4" ht="15" customHeight="1" x14ac:dyDescent="0.15">
      <c r="A708" s="79" t="s">
        <v>625</v>
      </c>
      <c r="B708" s="26">
        <v>28</v>
      </c>
      <c r="C708" s="26"/>
      <c r="D708" s="39">
        <f t="shared" si="10"/>
        <v>0</v>
      </c>
    </row>
    <row r="709" spans="1:4" ht="15" customHeight="1" x14ac:dyDescent="0.15">
      <c r="A709" s="79" t="s">
        <v>626</v>
      </c>
      <c r="B709" s="26"/>
      <c r="C709" s="26"/>
      <c r="D709" s="39" t="str">
        <f t="shared" ref="D709:D772" si="11">IF(B709=0,"",ROUND(C709/B709*100,1))</f>
        <v/>
      </c>
    </row>
    <row r="710" spans="1:4" ht="15" customHeight="1" x14ac:dyDescent="0.15">
      <c r="A710" s="79" t="s">
        <v>627</v>
      </c>
      <c r="B710" s="26"/>
      <c r="C710" s="26"/>
      <c r="D710" s="39" t="str">
        <f t="shared" si="11"/>
        <v/>
      </c>
    </row>
    <row r="711" spans="1:4" ht="15" customHeight="1" x14ac:dyDescent="0.15">
      <c r="A711" s="79" t="s">
        <v>628</v>
      </c>
      <c r="B711" s="26">
        <v>28</v>
      </c>
      <c r="C711" s="26"/>
      <c r="D711" s="39">
        <f t="shared" si="11"/>
        <v>0</v>
      </c>
    </row>
    <row r="712" spans="1:4" ht="15" customHeight="1" x14ac:dyDescent="0.15">
      <c r="A712" s="79" t="s">
        <v>629</v>
      </c>
      <c r="B712" s="26"/>
      <c r="C712" s="26"/>
      <c r="D712" s="39" t="str">
        <f t="shared" si="11"/>
        <v/>
      </c>
    </row>
    <row r="713" spans="1:4" ht="15" customHeight="1" x14ac:dyDescent="0.15">
      <c r="A713" s="79" t="s">
        <v>630</v>
      </c>
      <c r="B713" s="26"/>
      <c r="C713" s="26"/>
      <c r="D713" s="39" t="str">
        <f t="shared" si="11"/>
        <v/>
      </c>
    </row>
    <row r="714" spans="1:4" ht="15" customHeight="1" x14ac:dyDescent="0.15">
      <c r="A714" s="79" t="s">
        <v>631</v>
      </c>
      <c r="B714" s="26"/>
      <c r="C714" s="26"/>
      <c r="D714" s="39" t="str">
        <f t="shared" si="11"/>
        <v/>
      </c>
    </row>
    <row r="715" spans="1:4" ht="15" customHeight="1" x14ac:dyDescent="0.15">
      <c r="A715" s="79" t="s">
        <v>632</v>
      </c>
      <c r="B715" s="26"/>
      <c r="C715" s="26"/>
      <c r="D715" s="39" t="str">
        <f t="shared" si="11"/>
        <v/>
      </c>
    </row>
    <row r="716" spans="1:4" ht="15" customHeight="1" x14ac:dyDescent="0.15">
      <c r="A716" s="79" t="s">
        <v>633</v>
      </c>
      <c r="B716" s="26"/>
      <c r="C716" s="26"/>
      <c r="D716" s="39" t="str">
        <f t="shared" si="11"/>
        <v/>
      </c>
    </row>
    <row r="717" spans="1:4" ht="15" customHeight="1" x14ac:dyDescent="0.15">
      <c r="A717" s="79" t="s">
        <v>634</v>
      </c>
      <c r="B717" s="26"/>
      <c r="C717" s="26"/>
      <c r="D717" s="39" t="str">
        <f t="shared" si="11"/>
        <v/>
      </c>
    </row>
    <row r="718" spans="1:4" ht="15" customHeight="1" x14ac:dyDescent="0.15">
      <c r="A718" s="79" t="s">
        <v>635</v>
      </c>
      <c r="B718" s="26">
        <v>457</v>
      </c>
      <c r="C718" s="26">
        <v>400</v>
      </c>
      <c r="D718" s="39">
        <f t="shared" si="11"/>
        <v>87.5</v>
      </c>
    </row>
    <row r="719" spans="1:4" ht="15" customHeight="1" x14ac:dyDescent="0.15">
      <c r="A719" s="79" t="s">
        <v>636</v>
      </c>
      <c r="B719" s="26"/>
      <c r="C719" s="26"/>
      <c r="D719" s="39" t="str">
        <f t="shared" si="11"/>
        <v/>
      </c>
    </row>
    <row r="720" spans="1:4" ht="15" customHeight="1" x14ac:dyDescent="0.15">
      <c r="A720" s="79" t="s">
        <v>637</v>
      </c>
      <c r="B720" s="26">
        <v>457</v>
      </c>
      <c r="C720" s="26">
        <v>400</v>
      </c>
      <c r="D720" s="39">
        <f t="shared" si="11"/>
        <v>87.5</v>
      </c>
    </row>
    <row r="721" spans="1:4" ht="15" customHeight="1" x14ac:dyDescent="0.15">
      <c r="A721" s="79" t="s">
        <v>638</v>
      </c>
      <c r="B721" s="26">
        <v>1035</v>
      </c>
      <c r="C721" s="26">
        <v>417</v>
      </c>
      <c r="D721" s="39">
        <f t="shared" si="11"/>
        <v>40.299999999999997</v>
      </c>
    </row>
    <row r="722" spans="1:4" ht="15" customHeight="1" x14ac:dyDescent="0.15">
      <c r="A722" s="79" t="s">
        <v>639</v>
      </c>
      <c r="B722" s="26">
        <v>370</v>
      </c>
      <c r="C722" s="26">
        <v>417</v>
      </c>
      <c r="D722" s="39">
        <f t="shared" si="11"/>
        <v>112.7</v>
      </c>
    </row>
    <row r="723" spans="1:4" ht="15" customHeight="1" x14ac:dyDescent="0.15">
      <c r="A723" s="79" t="s">
        <v>93</v>
      </c>
      <c r="B723" s="26">
        <v>236</v>
      </c>
      <c r="C723" s="26">
        <v>260</v>
      </c>
      <c r="D723" s="39">
        <f t="shared" si="11"/>
        <v>110.2</v>
      </c>
    </row>
    <row r="724" spans="1:4" ht="15" customHeight="1" x14ac:dyDescent="0.15">
      <c r="A724" s="79" t="s">
        <v>94</v>
      </c>
      <c r="B724" s="26">
        <v>23</v>
      </c>
      <c r="C724" s="26"/>
      <c r="D724" s="39">
        <f t="shared" si="11"/>
        <v>0</v>
      </c>
    </row>
    <row r="725" spans="1:4" ht="15" customHeight="1" x14ac:dyDescent="0.15">
      <c r="A725" s="79" t="s">
        <v>95</v>
      </c>
      <c r="B725" s="26"/>
      <c r="C725" s="26"/>
      <c r="D725" s="39" t="str">
        <f t="shared" si="11"/>
        <v/>
      </c>
    </row>
    <row r="726" spans="1:4" ht="15" customHeight="1" x14ac:dyDescent="0.15">
      <c r="A726" s="71" t="s">
        <v>640</v>
      </c>
      <c r="B726" s="26"/>
      <c r="C726" s="26"/>
      <c r="D726" s="39" t="str">
        <f t="shared" si="11"/>
        <v/>
      </c>
    </row>
    <row r="727" spans="1:4" ht="15" customHeight="1" x14ac:dyDescent="0.15">
      <c r="A727" s="71" t="s">
        <v>641</v>
      </c>
      <c r="B727" s="26">
        <v>111</v>
      </c>
      <c r="C727" s="26">
        <v>75</v>
      </c>
      <c r="D727" s="39">
        <f t="shared" si="11"/>
        <v>67.599999999999994</v>
      </c>
    </row>
    <row r="728" spans="1:4" ht="15" customHeight="1" x14ac:dyDescent="0.15">
      <c r="A728" s="71" t="s">
        <v>642</v>
      </c>
      <c r="B728" s="26"/>
      <c r="C728" s="26"/>
      <c r="D728" s="39" t="str">
        <f t="shared" si="11"/>
        <v/>
      </c>
    </row>
    <row r="729" spans="1:4" ht="15" customHeight="1" x14ac:dyDescent="0.15">
      <c r="A729" s="71" t="s">
        <v>643</v>
      </c>
      <c r="B729" s="26"/>
      <c r="C729" s="26"/>
      <c r="D729" s="39" t="str">
        <f t="shared" si="11"/>
        <v/>
      </c>
    </row>
    <row r="730" spans="1:4" ht="15" customHeight="1" x14ac:dyDescent="0.15">
      <c r="A730" s="71" t="s">
        <v>644</v>
      </c>
      <c r="B730" s="26"/>
      <c r="C730" s="26"/>
      <c r="D730" s="39" t="str">
        <f t="shared" si="11"/>
        <v/>
      </c>
    </row>
    <row r="731" spans="1:4" ht="15" customHeight="1" x14ac:dyDescent="0.15">
      <c r="A731" s="71" t="s">
        <v>645</v>
      </c>
      <c r="B731" s="26"/>
      <c r="C731" s="26"/>
      <c r="D731" s="39" t="str">
        <f t="shared" si="11"/>
        <v/>
      </c>
    </row>
    <row r="732" spans="1:4" ht="15" customHeight="1" x14ac:dyDescent="0.15">
      <c r="A732" s="71" t="s">
        <v>646</v>
      </c>
      <c r="B732" s="26"/>
      <c r="C732" s="26"/>
      <c r="D732" s="39" t="str">
        <f t="shared" si="11"/>
        <v/>
      </c>
    </row>
    <row r="733" spans="1:4" ht="15" customHeight="1" x14ac:dyDescent="0.15">
      <c r="A733" s="71" t="s">
        <v>647</v>
      </c>
      <c r="B733" s="26"/>
      <c r="C733" s="26"/>
      <c r="D733" s="39" t="str">
        <f t="shared" si="11"/>
        <v/>
      </c>
    </row>
    <row r="734" spans="1:4" ht="15" customHeight="1" x14ac:dyDescent="0.15">
      <c r="A734" s="80" t="s">
        <v>648</v>
      </c>
      <c r="B734" s="81"/>
      <c r="C734" s="81"/>
      <c r="D734" s="39" t="str">
        <f t="shared" si="11"/>
        <v/>
      </c>
    </row>
    <row r="735" spans="1:4" ht="15" customHeight="1" x14ac:dyDescent="0.15">
      <c r="A735" s="71" t="s">
        <v>649</v>
      </c>
      <c r="B735" s="33"/>
      <c r="C735" s="33"/>
      <c r="D735" s="39" t="str">
        <f t="shared" si="11"/>
        <v/>
      </c>
    </row>
    <row r="736" spans="1:4" ht="15" customHeight="1" x14ac:dyDescent="0.15">
      <c r="A736" s="71" t="s">
        <v>650</v>
      </c>
      <c r="B736" s="33"/>
      <c r="C736" s="33"/>
      <c r="D736" s="39" t="str">
        <f t="shared" si="11"/>
        <v/>
      </c>
    </row>
    <row r="737" spans="1:4" ht="15" customHeight="1" x14ac:dyDescent="0.15">
      <c r="A737" s="71" t="s">
        <v>651</v>
      </c>
      <c r="B737" s="33"/>
      <c r="C737" s="33"/>
      <c r="D737" s="39" t="str">
        <f t="shared" si="11"/>
        <v/>
      </c>
    </row>
    <row r="738" spans="1:4" ht="15" customHeight="1" x14ac:dyDescent="0.15">
      <c r="A738" s="71" t="s">
        <v>652</v>
      </c>
      <c r="B738" s="33"/>
      <c r="C738" s="33"/>
      <c r="D738" s="39" t="str">
        <f t="shared" si="11"/>
        <v/>
      </c>
    </row>
    <row r="739" spans="1:4" ht="15" customHeight="1" x14ac:dyDescent="0.15">
      <c r="A739" s="71" t="s">
        <v>653</v>
      </c>
      <c r="B739" s="33"/>
      <c r="C739" s="33"/>
      <c r="D739" s="39" t="str">
        <f t="shared" si="11"/>
        <v/>
      </c>
    </row>
    <row r="740" spans="1:4" ht="15" customHeight="1" x14ac:dyDescent="0.15">
      <c r="A740" s="71" t="s">
        <v>654</v>
      </c>
      <c r="B740" s="33"/>
      <c r="C740" s="33"/>
      <c r="D740" s="39" t="str">
        <f t="shared" si="11"/>
        <v/>
      </c>
    </row>
    <row r="741" spans="1:4" ht="15" customHeight="1" x14ac:dyDescent="0.15">
      <c r="A741" s="71" t="s">
        <v>655</v>
      </c>
      <c r="B741" s="33"/>
      <c r="C741" s="33"/>
      <c r="D741" s="39" t="str">
        <f t="shared" si="11"/>
        <v/>
      </c>
    </row>
    <row r="742" spans="1:4" ht="15" customHeight="1" x14ac:dyDescent="0.15">
      <c r="A742" s="71" t="s">
        <v>656</v>
      </c>
      <c r="B742" s="33"/>
      <c r="C742" s="33"/>
      <c r="D742" s="39" t="str">
        <f t="shared" si="11"/>
        <v/>
      </c>
    </row>
    <row r="743" spans="1:4" ht="15" customHeight="1" x14ac:dyDescent="0.15">
      <c r="A743" s="71" t="s">
        <v>657</v>
      </c>
      <c r="B743" s="33"/>
      <c r="C743" s="33"/>
      <c r="D743" s="39" t="str">
        <f t="shared" si="11"/>
        <v/>
      </c>
    </row>
    <row r="744" spans="1:4" ht="15" customHeight="1" x14ac:dyDescent="0.15">
      <c r="A744" s="71" t="s">
        <v>658</v>
      </c>
      <c r="B744" s="33"/>
      <c r="C744" s="33">
        <v>82</v>
      </c>
      <c r="D744" s="39" t="str">
        <f t="shared" si="11"/>
        <v/>
      </c>
    </row>
    <row r="745" spans="1:4" ht="15" customHeight="1" x14ac:dyDescent="0.15">
      <c r="A745" s="71" t="s">
        <v>659</v>
      </c>
      <c r="B745" s="33">
        <v>20</v>
      </c>
      <c r="C745" s="33"/>
      <c r="D745" s="39">
        <f t="shared" si="11"/>
        <v>0</v>
      </c>
    </row>
    <row r="746" spans="1:4" ht="15" customHeight="1" x14ac:dyDescent="0.15">
      <c r="A746" s="71" t="s">
        <v>660</v>
      </c>
      <c r="B746" s="33"/>
      <c r="C746" s="33"/>
      <c r="D746" s="39" t="str">
        <f t="shared" si="11"/>
        <v/>
      </c>
    </row>
    <row r="747" spans="1:4" ht="15" customHeight="1" x14ac:dyDescent="0.15">
      <c r="A747" s="71" t="s">
        <v>661</v>
      </c>
      <c r="B747" s="33"/>
      <c r="C747" s="33"/>
      <c r="D747" s="39" t="str">
        <f t="shared" si="11"/>
        <v/>
      </c>
    </row>
    <row r="748" spans="1:4" ht="15" customHeight="1" x14ac:dyDescent="0.15">
      <c r="A748" s="71" t="s">
        <v>662</v>
      </c>
      <c r="B748" s="33"/>
      <c r="C748" s="33"/>
      <c r="D748" s="39" t="str">
        <f t="shared" si="11"/>
        <v/>
      </c>
    </row>
    <row r="749" spans="1:4" ht="15" customHeight="1" x14ac:dyDescent="0.15">
      <c r="A749" s="71" t="s">
        <v>663</v>
      </c>
      <c r="B749" s="33">
        <v>20</v>
      </c>
      <c r="C749" s="33"/>
      <c r="D749" s="39">
        <f t="shared" si="11"/>
        <v>0</v>
      </c>
    </row>
    <row r="750" spans="1:4" ht="15" customHeight="1" x14ac:dyDescent="0.15">
      <c r="A750" s="71" t="s">
        <v>664</v>
      </c>
      <c r="B750" s="33"/>
      <c r="C750" s="33"/>
      <c r="D750" s="39" t="str">
        <f t="shared" si="11"/>
        <v/>
      </c>
    </row>
    <row r="751" spans="1:4" ht="15" customHeight="1" x14ac:dyDescent="0.15">
      <c r="A751" s="71" t="s">
        <v>93</v>
      </c>
      <c r="B751" s="33"/>
      <c r="C751" s="33"/>
      <c r="D751" s="39" t="str">
        <f t="shared" si="11"/>
        <v/>
      </c>
    </row>
    <row r="752" spans="1:4" ht="15" customHeight="1" x14ac:dyDescent="0.15">
      <c r="A752" s="71" t="s">
        <v>94</v>
      </c>
      <c r="B752" s="33"/>
      <c r="C752" s="33"/>
      <c r="D752" s="39" t="str">
        <f t="shared" si="11"/>
        <v/>
      </c>
    </row>
    <row r="753" spans="1:4" ht="15" customHeight="1" x14ac:dyDescent="0.15">
      <c r="A753" s="71" t="s">
        <v>95</v>
      </c>
      <c r="B753" s="33"/>
      <c r="C753" s="33"/>
      <c r="D753" s="39" t="str">
        <f t="shared" si="11"/>
        <v/>
      </c>
    </row>
    <row r="754" spans="1:4" ht="15" customHeight="1" x14ac:dyDescent="0.15">
      <c r="A754" s="71" t="s">
        <v>665</v>
      </c>
      <c r="B754" s="33"/>
      <c r="C754" s="33"/>
      <c r="D754" s="39" t="str">
        <f t="shared" si="11"/>
        <v/>
      </c>
    </row>
    <row r="755" spans="1:4" ht="15" customHeight="1" x14ac:dyDescent="0.15">
      <c r="A755" s="71" t="s">
        <v>666</v>
      </c>
      <c r="B755" s="33"/>
      <c r="C755" s="33"/>
      <c r="D755" s="39" t="str">
        <f t="shared" si="11"/>
        <v/>
      </c>
    </row>
    <row r="756" spans="1:4" ht="15" customHeight="1" x14ac:dyDescent="0.15">
      <c r="A756" s="71" t="s">
        <v>667</v>
      </c>
      <c r="B756" s="33"/>
      <c r="C756" s="33"/>
      <c r="D756" s="39" t="str">
        <f t="shared" si="11"/>
        <v/>
      </c>
    </row>
    <row r="757" spans="1:4" ht="15" customHeight="1" x14ac:dyDescent="0.15">
      <c r="A757" s="71" t="s">
        <v>668</v>
      </c>
      <c r="B757" s="33">
        <v>619</v>
      </c>
      <c r="C757" s="33"/>
      <c r="D757" s="39">
        <f t="shared" si="11"/>
        <v>0</v>
      </c>
    </row>
    <row r="758" spans="1:4" ht="15" customHeight="1" x14ac:dyDescent="0.15">
      <c r="A758" s="71" t="s">
        <v>669</v>
      </c>
      <c r="B758" s="33"/>
      <c r="C758" s="33"/>
      <c r="D758" s="39" t="str">
        <f t="shared" si="11"/>
        <v/>
      </c>
    </row>
    <row r="759" spans="1:4" ht="15" customHeight="1" x14ac:dyDescent="0.15">
      <c r="A759" s="71" t="s">
        <v>670</v>
      </c>
      <c r="B759" s="33">
        <v>454</v>
      </c>
      <c r="C759" s="33"/>
      <c r="D759" s="39">
        <f t="shared" si="11"/>
        <v>0</v>
      </c>
    </row>
    <row r="760" spans="1:4" ht="15" customHeight="1" x14ac:dyDescent="0.15">
      <c r="A760" s="71" t="s">
        <v>671</v>
      </c>
      <c r="B760" s="33"/>
      <c r="C760" s="33"/>
      <c r="D760" s="39" t="str">
        <f t="shared" si="11"/>
        <v/>
      </c>
    </row>
    <row r="761" spans="1:4" ht="15" customHeight="1" x14ac:dyDescent="0.15">
      <c r="A761" s="71" t="s">
        <v>672</v>
      </c>
      <c r="B761" s="33">
        <v>165</v>
      </c>
      <c r="C761" s="33"/>
      <c r="D761" s="39">
        <f t="shared" si="11"/>
        <v>0</v>
      </c>
    </row>
    <row r="762" spans="1:4" ht="15" customHeight="1" x14ac:dyDescent="0.15">
      <c r="A762" s="71" t="s">
        <v>673</v>
      </c>
      <c r="B762" s="33">
        <v>26</v>
      </c>
      <c r="C762" s="33"/>
      <c r="D762" s="39">
        <f t="shared" si="11"/>
        <v>0</v>
      </c>
    </row>
    <row r="763" spans="1:4" ht="15" customHeight="1" x14ac:dyDescent="0.15">
      <c r="A763" s="71" t="s">
        <v>674</v>
      </c>
      <c r="B763" s="33"/>
      <c r="C763" s="33"/>
      <c r="D763" s="39" t="str">
        <f t="shared" si="11"/>
        <v/>
      </c>
    </row>
    <row r="764" spans="1:4" ht="15" customHeight="1" x14ac:dyDescent="0.15">
      <c r="A764" s="71" t="s">
        <v>675</v>
      </c>
      <c r="B764" s="33">
        <v>26</v>
      </c>
      <c r="C764" s="33"/>
      <c r="D764" s="39">
        <f t="shared" si="11"/>
        <v>0</v>
      </c>
    </row>
    <row r="765" spans="1:4" ht="15" customHeight="1" x14ac:dyDescent="0.15">
      <c r="A765" s="71" t="s">
        <v>676</v>
      </c>
      <c r="B765" s="33">
        <v>209</v>
      </c>
      <c r="C765" s="33">
        <v>76</v>
      </c>
      <c r="D765" s="39">
        <f t="shared" si="11"/>
        <v>36.4</v>
      </c>
    </row>
    <row r="766" spans="1:4" ht="15" customHeight="1" x14ac:dyDescent="0.15">
      <c r="A766" s="71" t="s">
        <v>677</v>
      </c>
      <c r="B766" s="33"/>
      <c r="C766" s="33"/>
      <c r="D766" s="39" t="str">
        <f t="shared" si="11"/>
        <v/>
      </c>
    </row>
    <row r="767" spans="1:4" ht="15" customHeight="1" x14ac:dyDescent="0.15">
      <c r="A767" s="71" t="s">
        <v>93</v>
      </c>
      <c r="B767" s="33"/>
      <c r="C767" s="33"/>
      <c r="D767" s="39" t="str">
        <f t="shared" si="11"/>
        <v/>
      </c>
    </row>
    <row r="768" spans="1:4" ht="15" customHeight="1" x14ac:dyDescent="0.15">
      <c r="A768" s="71" t="s">
        <v>94</v>
      </c>
      <c r="B768" s="33"/>
      <c r="C768" s="33"/>
      <c r="D768" s="39" t="str">
        <f t="shared" si="11"/>
        <v/>
      </c>
    </row>
    <row r="769" spans="1:4" ht="15" customHeight="1" x14ac:dyDescent="0.15">
      <c r="A769" s="71" t="s">
        <v>95</v>
      </c>
      <c r="B769" s="33"/>
      <c r="C769" s="33"/>
      <c r="D769" s="39" t="str">
        <f t="shared" si="11"/>
        <v/>
      </c>
    </row>
    <row r="770" spans="1:4" ht="15" customHeight="1" x14ac:dyDescent="0.15">
      <c r="A770" s="71" t="s">
        <v>678</v>
      </c>
      <c r="B770" s="33"/>
      <c r="C770" s="33"/>
      <c r="D770" s="39" t="str">
        <f t="shared" si="11"/>
        <v/>
      </c>
    </row>
    <row r="771" spans="1:4" ht="15" customHeight="1" x14ac:dyDescent="0.15">
      <c r="A771" s="71" t="s">
        <v>679</v>
      </c>
      <c r="B771" s="33"/>
      <c r="C771" s="33"/>
      <c r="D771" s="39" t="str">
        <f t="shared" si="11"/>
        <v/>
      </c>
    </row>
    <row r="772" spans="1:4" ht="15" customHeight="1" x14ac:dyDescent="0.15">
      <c r="A772" s="71" t="s">
        <v>680</v>
      </c>
      <c r="B772" s="33"/>
      <c r="C772" s="33"/>
      <c r="D772" s="39" t="str">
        <f t="shared" si="11"/>
        <v/>
      </c>
    </row>
    <row r="773" spans="1:4" ht="15" customHeight="1" x14ac:dyDescent="0.15">
      <c r="A773" s="71" t="s">
        <v>681</v>
      </c>
      <c r="B773" s="33"/>
      <c r="C773" s="33"/>
      <c r="D773" s="39" t="str">
        <f t="shared" ref="D773:D836" si="12">IF(B773=0,"",ROUND(C773/B773*100,1))</f>
        <v/>
      </c>
    </row>
    <row r="774" spans="1:4" ht="15" customHeight="1" x14ac:dyDescent="0.15">
      <c r="A774" s="71" t="s">
        <v>682</v>
      </c>
      <c r="B774" s="33"/>
      <c r="C774" s="33"/>
      <c r="D774" s="39" t="str">
        <f t="shared" si="12"/>
        <v/>
      </c>
    </row>
    <row r="775" spans="1:4" ht="15" customHeight="1" x14ac:dyDescent="0.15">
      <c r="A775" s="71" t="s">
        <v>683</v>
      </c>
      <c r="B775" s="33"/>
      <c r="C775" s="33"/>
      <c r="D775" s="39" t="str">
        <f t="shared" si="12"/>
        <v/>
      </c>
    </row>
    <row r="776" spans="1:4" ht="15" customHeight="1" x14ac:dyDescent="0.15">
      <c r="A776" s="71" t="s">
        <v>684</v>
      </c>
      <c r="B776" s="33">
        <v>203</v>
      </c>
      <c r="C776" s="33">
        <v>67</v>
      </c>
      <c r="D776" s="39">
        <f t="shared" si="12"/>
        <v>33</v>
      </c>
    </row>
    <row r="777" spans="1:4" ht="15" customHeight="1" x14ac:dyDescent="0.15">
      <c r="A777" s="71" t="s">
        <v>93</v>
      </c>
      <c r="B777" s="33">
        <v>202</v>
      </c>
      <c r="C777" s="33">
        <v>67</v>
      </c>
      <c r="D777" s="39">
        <f t="shared" si="12"/>
        <v>33.200000000000003</v>
      </c>
    </row>
    <row r="778" spans="1:4" ht="15" customHeight="1" x14ac:dyDescent="0.15">
      <c r="A778" s="71" t="s">
        <v>94</v>
      </c>
      <c r="B778" s="33"/>
      <c r="C778" s="33"/>
      <c r="D778" s="39" t="str">
        <f t="shared" si="12"/>
        <v/>
      </c>
    </row>
    <row r="779" spans="1:4" ht="15" customHeight="1" x14ac:dyDescent="0.15">
      <c r="A779" s="71" t="s">
        <v>95</v>
      </c>
      <c r="B779" s="33"/>
      <c r="C779" s="33"/>
      <c r="D779" s="39" t="str">
        <f t="shared" si="12"/>
        <v/>
      </c>
    </row>
    <row r="780" spans="1:4" ht="15" customHeight="1" x14ac:dyDescent="0.15">
      <c r="A780" s="71" t="s">
        <v>685</v>
      </c>
      <c r="B780" s="33"/>
      <c r="C780" s="33"/>
      <c r="D780" s="39" t="str">
        <f t="shared" si="12"/>
        <v/>
      </c>
    </row>
    <row r="781" spans="1:4" ht="15" customHeight="1" x14ac:dyDescent="0.15">
      <c r="A781" s="71" t="s">
        <v>686</v>
      </c>
      <c r="B781" s="33"/>
      <c r="C781" s="33"/>
      <c r="D781" s="39" t="str">
        <f t="shared" si="12"/>
        <v/>
      </c>
    </row>
    <row r="782" spans="1:4" ht="15" customHeight="1" x14ac:dyDescent="0.15">
      <c r="A782" s="71" t="s">
        <v>687</v>
      </c>
      <c r="B782" s="33"/>
      <c r="C782" s="33"/>
      <c r="D782" s="39" t="str">
        <f t="shared" si="12"/>
        <v/>
      </c>
    </row>
    <row r="783" spans="1:4" ht="15" customHeight="1" x14ac:dyDescent="0.15">
      <c r="A783" s="71" t="s">
        <v>688</v>
      </c>
      <c r="B783" s="33"/>
      <c r="C783" s="33"/>
      <c r="D783" s="39" t="str">
        <f t="shared" si="12"/>
        <v/>
      </c>
    </row>
    <row r="784" spans="1:4" ht="15" customHeight="1" x14ac:dyDescent="0.15">
      <c r="A784" s="71" t="s">
        <v>689</v>
      </c>
      <c r="B784" s="33"/>
      <c r="C784" s="33"/>
      <c r="D784" s="39" t="str">
        <f t="shared" si="12"/>
        <v/>
      </c>
    </row>
    <row r="785" spans="1:4" ht="15" customHeight="1" x14ac:dyDescent="0.15">
      <c r="A785" s="71" t="s">
        <v>102</v>
      </c>
      <c r="B785" s="33"/>
      <c r="C785" s="33"/>
      <c r="D785" s="39" t="str">
        <f t="shared" si="12"/>
        <v/>
      </c>
    </row>
    <row r="786" spans="1:4" ht="15" customHeight="1" x14ac:dyDescent="0.15">
      <c r="A786" s="71" t="s">
        <v>690</v>
      </c>
      <c r="B786" s="33">
        <v>1</v>
      </c>
      <c r="C786" s="33"/>
      <c r="D786" s="39">
        <f t="shared" si="12"/>
        <v>0</v>
      </c>
    </row>
    <row r="787" spans="1:4" ht="15" customHeight="1" x14ac:dyDescent="0.15">
      <c r="A787" s="71" t="s">
        <v>691</v>
      </c>
      <c r="B787" s="33">
        <v>6</v>
      </c>
      <c r="C787" s="33">
        <v>9</v>
      </c>
      <c r="D787" s="39">
        <f t="shared" si="12"/>
        <v>150</v>
      </c>
    </row>
    <row r="788" spans="1:4" ht="15" customHeight="1" x14ac:dyDescent="0.15">
      <c r="A788" s="71" t="s">
        <v>93</v>
      </c>
      <c r="B788" s="33"/>
      <c r="C788" s="33"/>
      <c r="D788" s="39" t="str">
        <f t="shared" si="12"/>
        <v/>
      </c>
    </row>
    <row r="789" spans="1:4" ht="15" customHeight="1" x14ac:dyDescent="0.15">
      <c r="A789" s="71" t="s">
        <v>94</v>
      </c>
      <c r="B789" s="33"/>
      <c r="C789" s="33"/>
      <c r="D789" s="39" t="str">
        <f t="shared" si="12"/>
        <v/>
      </c>
    </row>
    <row r="790" spans="1:4" ht="15" customHeight="1" x14ac:dyDescent="0.15">
      <c r="A790" s="71" t="s">
        <v>95</v>
      </c>
      <c r="B790" s="33"/>
      <c r="C790" s="33"/>
      <c r="D790" s="39" t="str">
        <f t="shared" si="12"/>
        <v/>
      </c>
    </row>
    <row r="791" spans="1:4" ht="15" customHeight="1" x14ac:dyDescent="0.15">
      <c r="A791" s="71" t="s">
        <v>692</v>
      </c>
      <c r="B791" s="33"/>
      <c r="C791" s="33"/>
      <c r="D791" s="39" t="str">
        <f t="shared" si="12"/>
        <v/>
      </c>
    </row>
    <row r="792" spans="1:4" ht="15" customHeight="1" x14ac:dyDescent="0.15">
      <c r="A792" s="71" t="s">
        <v>693</v>
      </c>
      <c r="B792" s="33"/>
      <c r="C792" s="33"/>
      <c r="D792" s="39" t="str">
        <f t="shared" si="12"/>
        <v/>
      </c>
    </row>
    <row r="793" spans="1:4" ht="15" customHeight="1" x14ac:dyDescent="0.15">
      <c r="A793" s="71" t="s">
        <v>694</v>
      </c>
      <c r="B793" s="33"/>
      <c r="C793" s="33"/>
      <c r="D793" s="39" t="str">
        <f t="shared" si="12"/>
        <v/>
      </c>
    </row>
    <row r="794" spans="1:4" ht="15" customHeight="1" x14ac:dyDescent="0.15">
      <c r="A794" s="71" t="s">
        <v>695</v>
      </c>
      <c r="B794" s="33">
        <v>6</v>
      </c>
      <c r="C794" s="33">
        <v>9</v>
      </c>
      <c r="D794" s="39">
        <f t="shared" si="12"/>
        <v>150</v>
      </c>
    </row>
    <row r="795" spans="1:4" ht="15" customHeight="1" x14ac:dyDescent="0.15">
      <c r="A795" s="71" t="s">
        <v>696</v>
      </c>
      <c r="B795" s="33"/>
      <c r="C795" s="33"/>
      <c r="D795" s="39" t="str">
        <f t="shared" si="12"/>
        <v/>
      </c>
    </row>
    <row r="796" spans="1:4" ht="15" customHeight="1" x14ac:dyDescent="0.15">
      <c r="A796" s="71" t="s">
        <v>697</v>
      </c>
      <c r="B796" s="33"/>
      <c r="C796" s="33"/>
      <c r="D796" s="39" t="str">
        <f t="shared" si="12"/>
        <v/>
      </c>
    </row>
    <row r="797" spans="1:4" ht="15" customHeight="1" x14ac:dyDescent="0.15">
      <c r="A797" s="71" t="s">
        <v>698</v>
      </c>
      <c r="B797" s="33"/>
      <c r="C797" s="33"/>
      <c r="D797" s="39" t="str">
        <f t="shared" si="12"/>
        <v/>
      </c>
    </row>
    <row r="798" spans="1:4" ht="15" customHeight="1" x14ac:dyDescent="0.15">
      <c r="A798" s="71" t="s">
        <v>699</v>
      </c>
      <c r="B798" s="33"/>
      <c r="C798" s="33"/>
      <c r="D798" s="39" t="str">
        <f t="shared" si="12"/>
        <v/>
      </c>
    </row>
    <row r="799" spans="1:4" ht="15" customHeight="1" x14ac:dyDescent="0.15">
      <c r="A799" s="71" t="s">
        <v>700</v>
      </c>
      <c r="B799" s="33"/>
      <c r="C799" s="33"/>
      <c r="D799" s="39" t="str">
        <f t="shared" si="12"/>
        <v/>
      </c>
    </row>
    <row r="800" spans="1:4" ht="15" customHeight="1" x14ac:dyDescent="0.15">
      <c r="A800" s="71" t="s">
        <v>701</v>
      </c>
      <c r="B800" s="33"/>
      <c r="C800" s="33"/>
      <c r="D800" s="39" t="str">
        <f t="shared" si="12"/>
        <v/>
      </c>
    </row>
    <row r="801" spans="1:4" ht="15" customHeight="1" x14ac:dyDescent="0.15">
      <c r="A801" s="71" t="s">
        <v>702</v>
      </c>
      <c r="B801" s="33">
        <v>113</v>
      </c>
      <c r="C801" s="33"/>
      <c r="D801" s="39">
        <f t="shared" si="12"/>
        <v>0</v>
      </c>
    </row>
    <row r="802" spans="1:4" ht="15" customHeight="1" x14ac:dyDescent="0.15">
      <c r="A802" s="71" t="s">
        <v>703</v>
      </c>
      <c r="B802" s="33">
        <v>32</v>
      </c>
      <c r="C802" s="33"/>
      <c r="D802" s="39">
        <f t="shared" si="12"/>
        <v>0</v>
      </c>
    </row>
    <row r="803" spans="1:4" ht="15" customHeight="1" x14ac:dyDescent="0.15">
      <c r="A803" s="71" t="s">
        <v>93</v>
      </c>
      <c r="B803" s="33"/>
      <c r="C803" s="33"/>
      <c r="D803" s="39" t="str">
        <f t="shared" si="12"/>
        <v/>
      </c>
    </row>
    <row r="804" spans="1:4" ht="15" customHeight="1" x14ac:dyDescent="0.15">
      <c r="A804" s="71" t="s">
        <v>94</v>
      </c>
      <c r="B804" s="33"/>
      <c r="C804" s="33"/>
      <c r="D804" s="39" t="str">
        <f t="shared" si="12"/>
        <v/>
      </c>
    </row>
    <row r="805" spans="1:4" ht="15" customHeight="1" x14ac:dyDescent="0.15">
      <c r="A805" s="71" t="s">
        <v>95</v>
      </c>
      <c r="B805" s="33"/>
      <c r="C805" s="33"/>
      <c r="D805" s="39" t="str">
        <f t="shared" si="12"/>
        <v/>
      </c>
    </row>
    <row r="806" spans="1:4" ht="15" customHeight="1" x14ac:dyDescent="0.15">
      <c r="A806" s="71" t="s">
        <v>704</v>
      </c>
      <c r="B806" s="33"/>
      <c r="C806" s="33"/>
      <c r="D806" s="39" t="str">
        <f t="shared" si="12"/>
        <v/>
      </c>
    </row>
    <row r="807" spans="1:4" ht="15" customHeight="1" x14ac:dyDescent="0.15">
      <c r="A807" s="71" t="s">
        <v>705</v>
      </c>
      <c r="B807" s="33"/>
      <c r="C807" s="33"/>
      <c r="D807" s="39" t="str">
        <f t="shared" si="12"/>
        <v/>
      </c>
    </row>
    <row r="808" spans="1:4" ht="15" customHeight="1" x14ac:dyDescent="0.15">
      <c r="A808" s="71" t="s">
        <v>706</v>
      </c>
      <c r="B808" s="33"/>
      <c r="C808" s="33"/>
      <c r="D808" s="39" t="str">
        <f t="shared" si="12"/>
        <v/>
      </c>
    </row>
    <row r="809" spans="1:4" ht="15" customHeight="1" x14ac:dyDescent="0.15">
      <c r="A809" s="71" t="s">
        <v>707</v>
      </c>
      <c r="B809" s="33"/>
      <c r="C809" s="33"/>
      <c r="D809" s="39" t="str">
        <f t="shared" si="12"/>
        <v/>
      </c>
    </row>
    <row r="810" spans="1:4" ht="15" customHeight="1" x14ac:dyDescent="0.15">
      <c r="A810" s="71" t="s">
        <v>102</v>
      </c>
      <c r="B810" s="33"/>
      <c r="C810" s="33"/>
      <c r="D810" s="39" t="str">
        <f t="shared" si="12"/>
        <v/>
      </c>
    </row>
    <row r="811" spans="1:4" ht="15" customHeight="1" x14ac:dyDescent="0.15">
      <c r="A811" s="71" t="s">
        <v>708</v>
      </c>
      <c r="B811" s="33">
        <v>32</v>
      </c>
      <c r="C811" s="33"/>
      <c r="D811" s="39">
        <f t="shared" si="12"/>
        <v>0</v>
      </c>
    </row>
    <row r="812" spans="1:4" ht="15" customHeight="1" x14ac:dyDescent="0.15">
      <c r="A812" s="71" t="s">
        <v>709</v>
      </c>
      <c r="B812" s="33">
        <v>81</v>
      </c>
      <c r="C812" s="33"/>
      <c r="D812" s="39">
        <f t="shared" si="12"/>
        <v>0</v>
      </c>
    </row>
    <row r="813" spans="1:4" ht="15" customHeight="1" x14ac:dyDescent="0.15">
      <c r="A813" s="71" t="s">
        <v>93</v>
      </c>
      <c r="B813" s="33"/>
      <c r="C813" s="33"/>
      <c r="D813" s="39" t="str">
        <f t="shared" si="12"/>
        <v/>
      </c>
    </row>
    <row r="814" spans="1:4" ht="15" customHeight="1" x14ac:dyDescent="0.15">
      <c r="A814" s="71" t="s">
        <v>94</v>
      </c>
      <c r="B814" s="33"/>
      <c r="C814" s="33"/>
      <c r="D814" s="39" t="str">
        <f t="shared" si="12"/>
        <v/>
      </c>
    </row>
    <row r="815" spans="1:4" ht="15" customHeight="1" x14ac:dyDescent="0.15">
      <c r="A815" s="71" t="s">
        <v>95</v>
      </c>
      <c r="B815" s="33"/>
      <c r="C815" s="33"/>
      <c r="D815" s="39" t="str">
        <f t="shared" si="12"/>
        <v/>
      </c>
    </row>
    <row r="816" spans="1:4" ht="15" customHeight="1" x14ac:dyDescent="0.15">
      <c r="A816" s="71" t="s">
        <v>710</v>
      </c>
      <c r="B816" s="33"/>
      <c r="C816" s="33"/>
      <c r="D816" s="39" t="str">
        <f t="shared" si="12"/>
        <v/>
      </c>
    </row>
    <row r="817" spans="1:4" ht="15" customHeight="1" x14ac:dyDescent="0.15">
      <c r="A817" s="71" t="s">
        <v>711</v>
      </c>
      <c r="B817" s="33">
        <v>81</v>
      </c>
      <c r="C817" s="33"/>
      <c r="D817" s="39">
        <f t="shared" si="12"/>
        <v>0</v>
      </c>
    </row>
    <row r="818" spans="1:4" ht="15" customHeight="1" x14ac:dyDescent="0.15">
      <c r="A818" s="71" t="s">
        <v>712</v>
      </c>
      <c r="B818" s="33"/>
      <c r="C818" s="33"/>
      <c r="D818" s="39" t="str">
        <f t="shared" si="12"/>
        <v/>
      </c>
    </row>
    <row r="819" spans="1:4" ht="15" customHeight="1" x14ac:dyDescent="0.15">
      <c r="A819" s="71" t="s">
        <v>713</v>
      </c>
      <c r="B819" s="33"/>
      <c r="C819" s="33"/>
      <c r="D819" s="39" t="str">
        <f t="shared" si="12"/>
        <v/>
      </c>
    </row>
    <row r="820" spans="1:4" ht="15" customHeight="1" x14ac:dyDescent="0.15">
      <c r="A820" s="71" t="s">
        <v>714</v>
      </c>
      <c r="B820" s="33"/>
      <c r="C820" s="33"/>
      <c r="D820" s="39" t="str">
        <f t="shared" si="12"/>
        <v/>
      </c>
    </row>
    <row r="821" spans="1:4" ht="15" customHeight="1" x14ac:dyDescent="0.15">
      <c r="A821" s="71" t="s">
        <v>715</v>
      </c>
      <c r="B821" s="33">
        <v>141</v>
      </c>
      <c r="C821" s="33">
        <v>141</v>
      </c>
      <c r="D821" s="39">
        <f t="shared" si="12"/>
        <v>100</v>
      </c>
    </row>
    <row r="822" spans="1:4" ht="15" customHeight="1" x14ac:dyDescent="0.15">
      <c r="A822" s="71" t="s">
        <v>716</v>
      </c>
      <c r="B822" s="33"/>
      <c r="C822" s="33"/>
      <c r="D822" s="39" t="str">
        <f t="shared" si="12"/>
        <v/>
      </c>
    </row>
    <row r="823" spans="1:4" ht="15" customHeight="1" x14ac:dyDescent="0.15">
      <c r="A823" s="71" t="s">
        <v>717</v>
      </c>
      <c r="B823" s="33"/>
      <c r="C823" s="33"/>
      <c r="D823" s="39" t="str">
        <f t="shared" si="12"/>
        <v/>
      </c>
    </row>
    <row r="824" spans="1:4" ht="15" customHeight="1" x14ac:dyDescent="0.15">
      <c r="A824" s="71" t="s">
        <v>718</v>
      </c>
      <c r="B824" s="33"/>
      <c r="C824" s="33"/>
      <c r="D824" s="39" t="str">
        <f t="shared" si="12"/>
        <v/>
      </c>
    </row>
    <row r="825" spans="1:4" ht="15" customHeight="1" x14ac:dyDescent="0.15">
      <c r="A825" s="71" t="s">
        <v>719</v>
      </c>
      <c r="B825" s="33"/>
      <c r="C825" s="33"/>
      <c r="D825" s="39" t="str">
        <f t="shared" si="12"/>
        <v/>
      </c>
    </row>
    <row r="826" spans="1:4" ht="15" customHeight="1" x14ac:dyDescent="0.15">
      <c r="A826" s="71" t="s">
        <v>720</v>
      </c>
      <c r="B826" s="33"/>
      <c r="C826" s="33"/>
      <c r="D826" s="39" t="str">
        <f t="shared" si="12"/>
        <v/>
      </c>
    </row>
    <row r="827" spans="1:4" ht="15" customHeight="1" x14ac:dyDescent="0.15">
      <c r="A827" s="71" t="s">
        <v>721</v>
      </c>
      <c r="B827" s="33"/>
      <c r="C827" s="33"/>
      <c r="D827" s="39" t="str">
        <f t="shared" si="12"/>
        <v/>
      </c>
    </row>
    <row r="828" spans="1:4" ht="15" customHeight="1" x14ac:dyDescent="0.15">
      <c r="A828" s="71" t="s">
        <v>722</v>
      </c>
      <c r="B828" s="33"/>
      <c r="C828" s="33"/>
      <c r="D828" s="39" t="str">
        <f t="shared" si="12"/>
        <v/>
      </c>
    </row>
    <row r="829" spans="1:4" ht="15" customHeight="1" x14ac:dyDescent="0.15">
      <c r="A829" s="71" t="s">
        <v>723</v>
      </c>
      <c r="B829" s="33"/>
      <c r="C829" s="33"/>
      <c r="D829" s="39" t="str">
        <f t="shared" si="12"/>
        <v/>
      </c>
    </row>
    <row r="830" spans="1:4" ht="15" customHeight="1" x14ac:dyDescent="0.15">
      <c r="A830" s="71" t="s">
        <v>724</v>
      </c>
      <c r="B830" s="33">
        <v>141</v>
      </c>
      <c r="C830" s="33">
        <v>141</v>
      </c>
      <c r="D830" s="39">
        <f t="shared" si="12"/>
        <v>100</v>
      </c>
    </row>
    <row r="831" spans="1:4" ht="15" customHeight="1" x14ac:dyDescent="0.15">
      <c r="A831" s="71" t="s">
        <v>725</v>
      </c>
      <c r="B831" s="33">
        <v>761</v>
      </c>
      <c r="C831" s="33">
        <v>513</v>
      </c>
      <c r="D831" s="39">
        <f t="shared" si="12"/>
        <v>67.400000000000006</v>
      </c>
    </row>
    <row r="832" spans="1:4" ht="15" customHeight="1" x14ac:dyDescent="0.15">
      <c r="A832" s="71" t="s">
        <v>726</v>
      </c>
      <c r="B832" s="33">
        <v>761</v>
      </c>
      <c r="C832" s="33">
        <v>513</v>
      </c>
      <c r="D832" s="39">
        <f t="shared" si="12"/>
        <v>67.400000000000006</v>
      </c>
    </row>
    <row r="833" spans="1:4" ht="15" customHeight="1" x14ac:dyDescent="0.15">
      <c r="A833" s="71" t="s">
        <v>93</v>
      </c>
      <c r="B833" s="33">
        <v>589</v>
      </c>
      <c r="C833" s="33">
        <v>513</v>
      </c>
      <c r="D833" s="39">
        <f t="shared" si="12"/>
        <v>87.1</v>
      </c>
    </row>
    <row r="834" spans="1:4" ht="15" customHeight="1" x14ac:dyDescent="0.15">
      <c r="A834" s="71" t="s">
        <v>94</v>
      </c>
      <c r="B834" s="33"/>
      <c r="C834" s="33"/>
      <c r="D834" s="39" t="str">
        <f t="shared" si="12"/>
        <v/>
      </c>
    </row>
    <row r="835" spans="1:4" ht="15" customHeight="1" x14ac:dyDescent="0.15">
      <c r="A835" s="71" t="s">
        <v>95</v>
      </c>
      <c r="B835" s="33"/>
      <c r="C835" s="33"/>
      <c r="D835" s="39" t="str">
        <f t="shared" si="12"/>
        <v/>
      </c>
    </row>
    <row r="836" spans="1:4" ht="15" customHeight="1" x14ac:dyDescent="0.15">
      <c r="A836" s="71" t="s">
        <v>727</v>
      </c>
      <c r="B836" s="33"/>
      <c r="C836" s="33"/>
      <c r="D836" s="39" t="str">
        <f t="shared" si="12"/>
        <v/>
      </c>
    </row>
    <row r="837" spans="1:4" ht="15" customHeight="1" x14ac:dyDescent="0.15">
      <c r="A837" s="71" t="s">
        <v>728</v>
      </c>
      <c r="B837" s="33"/>
      <c r="C837" s="33"/>
      <c r="D837" s="39" t="str">
        <f t="shared" ref="D837:D900" si="13">IF(B837=0,"",ROUND(C837/B837*100,1))</f>
        <v/>
      </c>
    </row>
    <row r="838" spans="1:4" ht="15" customHeight="1" x14ac:dyDescent="0.15">
      <c r="A838" s="71" t="s">
        <v>729</v>
      </c>
      <c r="B838" s="33"/>
      <c r="C838" s="33"/>
      <c r="D838" s="39" t="str">
        <f t="shared" si="13"/>
        <v/>
      </c>
    </row>
    <row r="839" spans="1:4" ht="15" customHeight="1" x14ac:dyDescent="0.15">
      <c r="A839" s="71" t="s">
        <v>730</v>
      </c>
      <c r="B839" s="33">
        <v>9</v>
      </c>
      <c r="C839" s="33"/>
      <c r="D839" s="39">
        <f t="shared" si="13"/>
        <v>0</v>
      </c>
    </row>
    <row r="840" spans="1:4" ht="15" customHeight="1" x14ac:dyDescent="0.15">
      <c r="A840" s="71" t="s">
        <v>731</v>
      </c>
      <c r="B840" s="33">
        <v>146</v>
      </c>
      <c r="C840" s="33"/>
      <c r="D840" s="39">
        <f t="shared" si="13"/>
        <v>0</v>
      </c>
    </row>
    <row r="841" spans="1:4" ht="15" customHeight="1" x14ac:dyDescent="0.15">
      <c r="A841" s="71" t="s">
        <v>732</v>
      </c>
      <c r="B841" s="33"/>
      <c r="C841" s="33"/>
      <c r="D841" s="39" t="str">
        <f t="shared" si="13"/>
        <v/>
      </c>
    </row>
    <row r="842" spans="1:4" ht="15" customHeight="1" x14ac:dyDescent="0.15">
      <c r="A842" s="71" t="s">
        <v>733</v>
      </c>
      <c r="B842" s="33"/>
      <c r="C842" s="33"/>
      <c r="D842" s="39" t="str">
        <f t="shared" si="13"/>
        <v/>
      </c>
    </row>
    <row r="843" spans="1:4" ht="15" customHeight="1" x14ac:dyDescent="0.15">
      <c r="A843" s="71" t="s">
        <v>734</v>
      </c>
      <c r="B843" s="33"/>
      <c r="C843" s="33"/>
      <c r="D843" s="39" t="str">
        <f t="shared" si="13"/>
        <v/>
      </c>
    </row>
    <row r="844" spans="1:4" ht="15" customHeight="1" x14ac:dyDescent="0.15">
      <c r="A844" s="71" t="s">
        <v>735</v>
      </c>
      <c r="B844" s="33"/>
      <c r="C844" s="33"/>
      <c r="D844" s="39" t="str">
        <f t="shared" si="13"/>
        <v/>
      </c>
    </row>
    <row r="845" spans="1:4" ht="15" customHeight="1" x14ac:dyDescent="0.15">
      <c r="A845" s="71" t="s">
        <v>736</v>
      </c>
      <c r="B845" s="33"/>
      <c r="C845" s="33"/>
      <c r="D845" s="39" t="str">
        <f t="shared" si="13"/>
        <v/>
      </c>
    </row>
    <row r="846" spans="1:4" ht="15" customHeight="1" x14ac:dyDescent="0.15">
      <c r="A846" s="71" t="s">
        <v>737</v>
      </c>
      <c r="B846" s="33"/>
      <c r="C846" s="33"/>
      <c r="D846" s="39" t="str">
        <f t="shared" si="13"/>
        <v/>
      </c>
    </row>
    <row r="847" spans="1:4" ht="15" customHeight="1" x14ac:dyDescent="0.15">
      <c r="A847" s="71" t="s">
        <v>738</v>
      </c>
      <c r="B847" s="33"/>
      <c r="C847" s="33"/>
      <c r="D847" s="39" t="str">
        <f t="shared" si="13"/>
        <v/>
      </c>
    </row>
    <row r="848" spans="1:4" ht="15" customHeight="1" x14ac:dyDescent="0.15">
      <c r="A848" s="71" t="s">
        <v>739</v>
      </c>
      <c r="B848" s="33"/>
      <c r="C848" s="33"/>
      <c r="D848" s="39" t="str">
        <f t="shared" si="13"/>
        <v/>
      </c>
    </row>
    <row r="849" spans="1:4" ht="15" customHeight="1" x14ac:dyDescent="0.15">
      <c r="A849" s="71" t="s">
        <v>740</v>
      </c>
      <c r="B849" s="33"/>
      <c r="C849" s="33"/>
      <c r="D849" s="39" t="str">
        <f t="shared" si="13"/>
        <v/>
      </c>
    </row>
    <row r="850" spans="1:4" ht="15" customHeight="1" x14ac:dyDescent="0.15">
      <c r="A850" s="71" t="s">
        <v>741</v>
      </c>
      <c r="B850" s="33"/>
      <c r="C850" s="33"/>
      <c r="D850" s="39" t="str">
        <f t="shared" si="13"/>
        <v/>
      </c>
    </row>
    <row r="851" spans="1:4" ht="15" customHeight="1" x14ac:dyDescent="0.15">
      <c r="A851" s="71" t="s">
        <v>742</v>
      </c>
      <c r="B851" s="33"/>
      <c r="C851" s="33"/>
      <c r="D851" s="39" t="str">
        <f t="shared" si="13"/>
        <v/>
      </c>
    </row>
    <row r="852" spans="1:4" ht="15" customHeight="1" x14ac:dyDescent="0.15">
      <c r="A852" s="71" t="s">
        <v>743</v>
      </c>
      <c r="B852" s="33"/>
      <c r="C852" s="33"/>
      <c r="D852" s="39" t="str">
        <f t="shared" si="13"/>
        <v/>
      </c>
    </row>
    <row r="853" spans="1:4" ht="15" customHeight="1" x14ac:dyDescent="0.15">
      <c r="A853" s="71" t="s">
        <v>744</v>
      </c>
      <c r="B853" s="33"/>
      <c r="C853" s="33"/>
      <c r="D853" s="39" t="str">
        <f t="shared" si="13"/>
        <v/>
      </c>
    </row>
    <row r="854" spans="1:4" ht="15" customHeight="1" x14ac:dyDescent="0.15">
      <c r="A854" s="71" t="s">
        <v>745</v>
      </c>
      <c r="B854" s="33"/>
      <c r="C854" s="33"/>
      <c r="D854" s="39" t="str">
        <f t="shared" si="13"/>
        <v/>
      </c>
    </row>
    <row r="855" spans="1:4" ht="15" customHeight="1" x14ac:dyDescent="0.15">
      <c r="A855" s="71" t="s">
        <v>746</v>
      </c>
      <c r="B855" s="33"/>
      <c r="C855" s="33"/>
      <c r="D855" s="39" t="str">
        <f t="shared" si="13"/>
        <v/>
      </c>
    </row>
    <row r="856" spans="1:4" ht="15" customHeight="1" x14ac:dyDescent="0.15">
      <c r="A856" s="71" t="s">
        <v>747</v>
      </c>
      <c r="B856" s="33"/>
      <c r="C856" s="33"/>
      <c r="D856" s="39" t="str">
        <f t="shared" si="13"/>
        <v/>
      </c>
    </row>
    <row r="857" spans="1:4" ht="15" customHeight="1" x14ac:dyDescent="0.15">
      <c r="A857" s="71" t="s">
        <v>102</v>
      </c>
      <c r="B857" s="33"/>
      <c r="C857" s="33"/>
      <c r="D857" s="39" t="str">
        <f t="shared" si="13"/>
        <v/>
      </c>
    </row>
    <row r="858" spans="1:4" ht="15" customHeight="1" x14ac:dyDescent="0.15">
      <c r="A858" s="71" t="s">
        <v>748</v>
      </c>
      <c r="B858" s="33">
        <v>17</v>
      </c>
      <c r="C858" s="33"/>
      <c r="D858" s="39">
        <f t="shared" si="13"/>
        <v>0</v>
      </c>
    </row>
    <row r="859" spans="1:4" ht="15" customHeight="1" x14ac:dyDescent="0.15">
      <c r="A859" s="71" t="s">
        <v>749</v>
      </c>
      <c r="B859" s="33"/>
      <c r="C859" s="33"/>
      <c r="D859" s="39" t="str">
        <f t="shared" si="13"/>
        <v/>
      </c>
    </row>
    <row r="860" spans="1:4" ht="15" customHeight="1" x14ac:dyDescent="0.15">
      <c r="A860" s="71" t="s">
        <v>93</v>
      </c>
      <c r="B860" s="33"/>
      <c r="C860" s="33"/>
      <c r="D860" s="39" t="str">
        <f t="shared" si="13"/>
        <v/>
      </c>
    </row>
    <row r="861" spans="1:4" ht="15" customHeight="1" x14ac:dyDescent="0.15">
      <c r="A861" s="71" t="s">
        <v>94</v>
      </c>
      <c r="B861" s="33"/>
      <c r="C861" s="33"/>
      <c r="D861" s="39" t="str">
        <f t="shared" si="13"/>
        <v/>
      </c>
    </row>
    <row r="862" spans="1:4" ht="15" customHeight="1" x14ac:dyDescent="0.15">
      <c r="A862" s="71" t="s">
        <v>95</v>
      </c>
      <c r="B862" s="33"/>
      <c r="C862" s="33"/>
      <c r="D862" s="39" t="str">
        <f t="shared" si="13"/>
        <v/>
      </c>
    </row>
    <row r="863" spans="1:4" ht="15" customHeight="1" x14ac:dyDescent="0.15">
      <c r="A863" s="71" t="s">
        <v>750</v>
      </c>
      <c r="B863" s="33"/>
      <c r="C863" s="33"/>
      <c r="D863" s="39" t="str">
        <f t="shared" si="13"/>
        <v/>
      </c>
    </row>
    <row r="864" spans="1:4" ht="15" customHeight="1" x14ac:dyDescent="0.15">
      <c r="A864" s="71" t="s">
        <v>751</v>
      </c>
      <c r="B864" s="33"/>
      <c r="C864" s="33"/>
      <c r="D864" s="39" t="str">
        <f t="shared" si="13"/>
        <v/>
      </c>
    </row>
    <row r="865" spans="1:4" ht="15" customHeight="1" x14ac:dyDescent="0.15">
      <c r="A865" s="71" t="s">
        <v>752</v>
      </c>
      <c r="B865" s="33"/>
      <c r="C865" s="33"/>
      <c r="D865" s="39" t="str">
        <f t="shared" si="13"/>
        <v/>
      </c>
    </row>
    <row r="866" spans="1:4" ht="15" customHeight="1" x14ac:dyDescent="0.15">
      <c r="A866" s="71" t="s">
        <v>753</v>
      </c>
      <c r="B866" s="33"/>
      <c r="C866" s="33"/>
      <c r="D866" s="39" t="str">
        <f t="shared" si="13"/>
        <v/>
      </c>
    </row>
    <row r="867" spans="1:4" ht="15" customHeight="1" x14ac:dyDescent="0.15">
      <c r="A867" s="71" t="s">
        <v>754</v>
      </c>
      <c r="B867" s="33"/>
      <c r="C867" s="33"/>
      <c r="D867" s="39" t="str">
        <f t="shared" si="13"/>
        <v/>
      </c>
    </row>
    <row r="868" spans="1:4" ht="15" customHeight="1" x14ac:dyDescent="0.15">
      <c r="A868" s="71" t="s">
        <v>755</v>
      </c>
      <c r="B868" s="33"/>
      <c r="C868" s="33"/>
      <c r="D868" s="39" t="str">
        <f t="shared" si="13"/>
        <v/>
      </c>
    </row>
    <row r="869" spans="1:4" ht="15" customHeight="1" x14ac:dyDescent="0.15">
      <c r="A869" s="71" t="s">
        <v>756</v>
      </c>
      <c r="B869" s="33"/>
      <c r="C869" s="33"/>
      <c r="D869" s="39" t="str">
        <f t="shared" si="13"/>
        <v/>
      </c>
    </row>
    <row r="870" spans="1:4" ht="15" customHeight="1" x14ac:dyDescent="0.15">
      <c r="A870" s="71" t="s">
        <v>757</v>
      </c>
      <c r="B870" s="33"/>
      <c r="C870" s="33"/>
      <c r="D870" s="39" t="str">
        <f t="shared" si="13"/>
        <v/>
      </c>
    </row>
    <row r="871" spans="1:4" ht="15" customHeight="1" x14ac:dyDescent="0.15">
      <c r="A871" s="71" t="s">
        <v>758</v>
      </c>
      <c r="B871" s="33"/>
      <c r="C871" s="33"/>
      <c r="D871" s="39" t="str">
        <f t="shared" si="13"/>
        <v/>
      </c>
    </row>
    <row r="872" spans="1:4" ht="15" customHeight="1" x14ac:dyDescent="0.15">
      <c r="A872" s="71" t="s">
        <v>759</v>
      </c>
      <c r="B872" s="33"/>
      <c r="C872" s="33"/>
      <c r="D872" s="39" t="str">
        <f t="shared" si="13"/>
        <v/>
      </c>
    </row>
    <row r="873" spans="1:4" ht="15" customHeight="1" x14ac:dyDescent="0.15">
      <c r="A873" s="71" t="s">
        <v>760</v>
      </c>
      <c r="B873" s="33"/>
      <c r="C873" s="33"/>
      <c r="D873" s="39" t="str">
        <f t="shared" si="13"/>
        <v/>
      </c>
    </row>
    <row r="874" spans="1:4" ht="15" customHeight="1" x14ac:dyDescent="0.15">
      <c r="A874" s="71" t="s">
        <v>761</v>
      </c>
      <c r="B874" s="33"/>
      <c r="C874" s="33"/>
      <c r="D874" s="39" t="str">
        <f t="shared" si="13"/>
        <v/>
      </c>
    </row>
    <row r="875" spans="1:4" ht="15" customHeight="1" x14ac:dyDescent="0.15">
      <c r="A875" s="71" t="s">
        <v>762</v>
      </c>
      <c r="B875" s="33">
        <v>31127</v>
      </c>
      <c r="C875" s="33">
        <v>8984</v>
      </c>
      <c r="D875" s="39">
        <f t="shared" si="13"/>
        <v>28.9</v>
      </c>
    </row>
    <row r="876" spans="1:4" ht="15" customHeight="1" x14ac:dyDescent="0.15">
      <c r="A876" s="71" t="s">
        <v>763</v>
      </c>
      <c r="B876" s="33">
        <v>27218</v>
      </c>
      <c r="C876" s="33">
        <v>5206</v>
      </c>
      <c r="D876" s="39">
        <f t="shared" si="13"/>
        <v>19.100000000000001</v>
      </c>
    </row>
    <row r="877" spans="1:4" ht="15" customHeight="1" x14ac:dyDescent="0.15">
      <c r="A877" s="71" t="s">
        <v>764</v>
      </c>
      <c r="B877" s="33"/>
      <c r="C877" s="33"/>
      <c r="D877" s="39" t="str">
        <f t="shared" si="13"/>
        <v/>
      </c>
    </row>
    <row r="878" spans="1:4" ht="15" customHeight="1" x14ac:dyDescent="0.15">
      <c r="A878" s="71" t="s">
        <v>765</v>
      </c>
      <c r="B878" s="33"/>
      <c r="C878" s="33"/>
      <c r="D878" s="39" t="str">
        <f t="shared" si="13"/>
        <v/>
      </c>
    </row>
    <row r="879" spans="1:4" ht="15" customHeight="1" x14ac:dyDescent="0.15">
      <c r="A879" s="71" t="s">
        <v>766</v>
      </c>
      <c r="B879" s="33">
        <v>4275</v>
      </c>
      <c r="C879" s="33"/>
      <c r="D879" s="39">
        <f t="shared" si="13"/>
        <v>0</v>
      </c>
    </row>
    <row r="880" spans="1:4" ht="15" customHeight="1" x14ac:dyDescent="0.15">
      <c r="A880" s="71" t="s">
        <v>767</v>
      </c>
      <c r="B880" s="33"/>
      <c r="C880" s="33"/>
      <c r="D880" s="39" t="str">
        <f t="shared" si="13"/>
        <v/>
      </c>
    </row>
    <row r="881" spans="1:4" ht="15" customHeight="1" x14ac:dyDescent="0.15">
      <c r="A881" s="71" t="s">
        <v>768</v>
      </c>
      <c r="B881" s="33">
        <v>224</v>
      </c>
      <c r="C881" s="33"/>
      <c r="D881" s="39">
        <f t="shared" si="13"/>
        <v>0</v>
      </c>
    </row>
    <row r="882" spans="1:4" ht="15" customHeight="1" x14ac:dyDescent="0.15">
      <c r="A882" s="71" t="s">
        <v>769</v>
      </c>
      <c r="B882" s="33"/>
      <c r="C882" s="33"/>
      <c r="D882" s="39" t="str">
        <f t="shared" si="13"/>
        <v/>
      </c>
    </row>
    <row r="883" spans="1:4" ht="15" customHeight="1" x14ac:dyDescent="0.15">
      <c r="A883" s="71" t="s">
        <v>770</v>
      </c>
      <c r="B883" s="33">
        <v>170</v>
      </c>
      <c r="C883" s="33"/>
      <c r="D883" s="39">
        <f t="shared" si="13"/>
        <v>0</v>
      </c>
    </row>
    <row r="884" spans="1:4" ht="15" customHeight="1" x14ac:dyDescent="0.15">
      <c r="A884" s="71" t="s">
        <v>771</v>
      </c>
      <c r="B884" s="33">
        <v>21869</v>
      </c>
      <c r="C884" s="33">
        <v>5206</v>
      </c>
      <c r="D884" s="39">
        <f t="shared" si="13"/>
        <v>23.8</v>
      </c>
    </row>
    <row r="885" spans="1:4" ht="15" customHeight="1" x14ac:dyDescent="0.15">
      <c r="A885" s="71" t="s">
        <v>772</v>
      </c>
      <c r="B885" s="33"/>
      <c r="C885" s="33"/>
      <c r="D885" s="39" t="str">
        <f t="shared" si="13"/>
        <v/>
      </c>
    </row>
    <row r="886" spans="1:4" ht="15" customHeight="1" x14ac:dyDescent="0.15">
      <c r="A886" s="71" t="s">
        <v>773</v>
      </c>
      <c r="B886" s="33">
        <v>680</v>
      </c>
      <c r="C886" s="33"/>
      <c r="D886" s="39">
        <f t="shared" si="13"/>
        <v>0</v>
      </c>
    </row>
    <row r="887" spans="1:4" ht="15" customHeight="1" x14ac:dyDescent="0.15">
      <c r="A887" s="71" t="s">
        <v>774</v>
      </c>
      <c r="B887" s="33">
        <v>3909</v>
      </c>
      <c r="C887" s="33">
        <v>3778</v>
      </c>
      <c r="D887" s="39">
        <f t="shared" si="13"/>
        <v>96.6</v>
      </c>
    </row>
    <row r="888" spans="1:4" ht="15" customHeight="1" x14ac:dyDescent="0.15">
      <c r="A888" s="71" t="s">
        <v>775</v>
      </c>
      <c r="B888" s="33">
        <v>3909</v>
      </c>
      <c r="C888" s="33">
        <v>3778</v>
      </c>
      <c r="D888" s="39">
        <f t="shared" si="13"/>
        <v>96.6</v>
      </c>
    </row>
    <row r="889" spans="1:4" ht="15" customHeight="1" x14ac:dyDescent="0.15">
      <c r="A889" s="71" t="s">
        <v>776</v>
      </c>
      <c r="B889" s="33"/>
      <c r="C889" s="33"/>
      <c r="D889" s="39" t="str">
        <f t="shared" si="13"/>
        <v/>
      </c>
    </row>
    <row r="890" spans="1:4" ht="15" customHeight="1" x14ac:dyDescent="0.15">
      <c r="A890" s="71" t="s">
        <v>777</v>
      </c>
      <c r="B890" s="33"/>
      <c r="C890" s="33"/>
      <c r="D890" s="39" t="str">
        <f t="shared" si="13"/>
        <v/>
      </c>
    </row>
    <row r="891" spans="1:4" ht="15" customHeight="1" x14ac:dyDescent="0.15">
      <c r="A891" s="71" t="s">
        <v>778</v>
      </c>
      <c r="B891" s="33"/>
      <c r="C891" s="33"/>
      <c r="D891" s="39" t="str">
        <f t="shared" si="13"/>
        <v/>
      </c>
    </row>
    <row r="892" spans="1:4" ht="15" customHeight="1" x14ac:dyDescent="0.15">
      <c r="A892" s="71" t="s">
        <v>779</v>
      </c>
      <c r="B892" s="33"/>
      <c r="C892" s="33"/>
      <c r="D892" s="39" t="str">
        <f t="shared" si="13"/>
        <v/>
      </c>
    </row>
    <row r="893" spans="1:4" ht="15" customHeight="1" x14ac:dyDescent="0.15">
      <c r="A893" s="71" t="s">
        <v>780</v>
      </c>
      <c r="B893" s="33"/>
      <c r="C893" s="33"/>
      <c r="D893" s="39" t="str">
        <f t="shared" si="13"/>
        <v/>
      </c>
    </row>
    <row r="894" spans="1:4" ht="15" customHeight="1" x14ac:dyDescent="0.15">
      <c r="A894" s="71" t="s">
        <v>781</v>
      </c>
      <c r="B894" s="33"/>
      <c r="C894" s="33"/>
      <c r="D894" s="39" t="str">
        <f t="shared" si="13"/>
        <v/>
      </c>
    </row>
    <row r="895" spans="1:4" ht="15" customHeight="1" x14ac:dyDescent="0.15">
      <c r="A895" s="71" t="s">
        <v>782</v>
      </c>
      <c r="B895" s="33">
        <v>489</v>
      </c>
      <c r="C895" s="33"/>
      <c r="D895" s="39">
        <f t="shared" si="13"/>
        <v>0</v>
      </c>
    </row>
    <row r="896" spans="1:4" ht="15" customHeight="1" x14ac:dyDescent="0.15">
      <c r="A896" s="71" t="s">
        <v>783</v>
      </c>
      <c r="B896" s="33">
        <v>489</v>
      </c>
      <c r="C896" s="33"/>
      <c r="D896" s="39">
        <f t="shared" si="13"/>
        <v>0</v>
      </c>
    </row>
    <row r="897" spans="1:4" ht="15" customHeight="1" x14ac:dyDescent="0.15">
      <c r="A897" s="71" t="s">
        <v>784</v>
      </c>
      <c r="B897" s="33"/>
      <c r="C897" s="33"/>
      <c r="D897" s="39" t="str">
        <f t="shared" si="13"/>
        <v/>
      </c>
    </row>
    <row r="898" spans="1:4" ht="15" customHeight="1" x14ac:dyDescent="0.15">
      <c r="A898" s="71" t="s">
        <v>785</v>
      </c>
      <c r="B898" s="33"/>
      <c r="C898" s="33"/>
      <c r="D898" s="39" t="str">
        <f t="shared" si="13"/>
        <v/>
      </c>
    </row>
    <row r="899" spans="1:4" ht="15" customHeight="1" x14ac:dyDescent="0.15">
      <c r="A899" s="71" t="s">
        <v>786</v>
      </c>
      <c r="B899" s="33"/>
      <c r="C899" s="33"/>
      <c r="D899" s="39" t="str">
        <f t="shared" si="13"/>
        <v/>
      </c>
    </row>
    <row r="900" spans="1:4" ht="15" customHeight="1" x14ac:dyDescent="0.15">
      <c r="A900" s="71" t="s">
        <v>787</v>
      </c>
      <c r="B900" s="33"/>
      <c r="C900" s="33"/>
      <c r="D900" s="39" t="str">
        <f t="shared" si="13"/>
        <v/>
      </c>
    </row>
    <row r="901" spans="1:4" ht="15" customHeight="1" x14ac:dyDescent="0.15">
      <c r="A901" s="71" t="s">
        <v>788</v>
      </c>
      <c r="B901" s="33"/>
      <c r="C901" s="33"/>
      <c r="D901" s="39" t="str">
        <f t="shared" ref="D901:D958" si="14">IF(B901=0,"",ROUND(C901/B901*100,1))</f>
        <v/>
      </c>
    </row>
    <row r="902" spans="1:4" ht="15" customHeight="1" x14ac:dyDescent="0.15">
      <c r="A902" s="71" t="s">
        <v>789</v>
      </c>
      <c r="B902" s="33"/>
      <c r="C902" s="33"/>
      <c r="D902" s="39" t="str">
        <f t="shared" si="14"/>
        <v/>
      </c>
    </row>
    <row r="903" spans="1:4" ht="15" customHeight="1" x14ac:dyDescent="0.15">
      <c r="A903" s="71" t="s">
        <v>790</v>
      </c>
      <c r="B903" s="33"/>
      <c r="C903" s="33"/>
      <c r="D903" s="39" t="str">
        <f t="shared" si="14"/>
        <v/>
      </c>
    </row>
    <row r="904" spans="1:4" ht="15" customHeight="1" x14ac:dyDescent="0.15">
      <c r="A904" s="71" t="s">
        <v>791</v>
      </c>
      <c r="B904" s="33">
        <v>489</v>
      </c>
      <c r="C904" s="33"/>
      <c r="D904" s="39">
        <f t="shared" si="14"/>
        <v>0</v>
      </c>
    </row>
    <row r="905" spans="1:4" ht="15" customHeight="1" x14ac:dyDescent="0.15">
      <c r="A905" s="71" t="s">
        <v>792</v>
      </c>
      <c r="B905" s="33"/>
      <c r="C905" s="33"/>
      <c r="D905" s="39" t="str">
        <f t="shared" si="14"/>
        <v/>
      </c>
    </row>
    <row r="906" spans="1:4" ht="15" customHeight="1" x14ac:dyDescent="0.15">
      <c r="A906" s="71" t="s">
        <v>793</v>
      </c>
      <c r="B906" s="33"/>
      <c r="C906" s="33"/>
      <c r="D906" s="39" t="str">
        <f t="shared" si="14"/>
        <v/>
      </c>
    </row>
    <row r="907" spans="1:4" ht="15" customHeight="1" x14ac:dyDescent="0.15">
      <c r="A907" s="71" t="s">
        <v>794</v>
      </c>
      <c r="B907" s="33"/>
      <c r="C907" s="33"/>
      <c r="D907" s="39" t="str">
        <f t="shared" si="14"/>
        <v/>
      </c>
    </row>
    <row r="908" spans="1:4" ht="15" customHeight="1" x14ac:dyDescent="0.15">
      <c r="A908" s="71" t="s">
        <v>795</v>
      </c>
      <c r="B908" s="33"/>
      <c r="C908" s="33"/>
      <c r="D908" s="39" t="str">
        <f t="shared" si="14"/>
        <v/>
      </c>
    </row>
    <row r="909" spans="1:4" ht="15" customHeight="1" x14ac:dyDescent="0.15">
      <c r="A909" s="71" t="s">
        <v>796</v>
      </c>
      <c r="B909" s="33">
        <v>218</v>
      </c>
      <c r="C909" s="33">
        <v>800</v>
      </c>
      <c r="D909" s="39">
        <f t="shared" si="14"/>
        <v>367</v>
      </c>
    </row>
    <row r="910" spans="1:4" ht="15" customHeight="1" x14ac:dyDescent="0.15">
      <c r="A910" s="71" t="s">
        <v>797</v>
      </c>
      <c r="B910" s="33">
        <v>179</v>
      </c>
      <c r="C910" s="33">
        <v>272</v>
      </c>
      <c r="D910" s="39">
        <f t="shared" si="14"/>
        <v>152</v>
      </c>
    </row>
    <row r="911" spans="1:4" ht="15" customHeight="1" x14ac:dyDescent="0.15">
      <c r="A911" s="71" t="s">
        <v>93</v>
      </c>
      <c r="B911" s="33">
        <v>126</v>
      </c>
      <c r="C911" s="33">
        <v>172</v>
      </c>
      <c r="D911" s="39">
        <f t="shared" si="14"/>
        <v>136.5</v>
      </c>
    </row>
    <row r="912" spans="1:4" ht="15" customHeight="1" x14ac:dyDescent="0.15">
      <c r="A912" s="71" t="s">
        <v>94</v>
      </c>
      <c r="B912" s="33"/>
      <c r="C912" s="33"/>
      <c r="D912" s="39" t="str">
        <f t="shared" si="14"/>
        <v/>
      </c>
    </row>
    <row r="913" spans="1:4" ht="15" customHeight="1" x14ac:dyDescent="0.15">
      <c r="A913" s="71" t="s">
        <v>95</v>
      </c>
      <c r="B913" s="33"/>
      <c r="C913" s="33"/>
      <c r="D913" s="39" t="str">
        <f t="shared" si="14"/>
        <v/>
      </c>
    </row>
    <row r="914" spans="1:4" ht="15" customHeight="1" x14ac:dyDescent="0.15">
      <c r="A914" s="71" t="s">
        <v>798</v>
      </c>
      <c r="B914" s="33"/>
      <c r="C914" s="33"/>
      <c r="D914" s="39" t="str">
        <f t="shared" si="14"/>
        <v/>
      </c>
    </row>
    <row r="915" spans="1:4" ht="15" customHeight="1" x14ac:dyDescent="0.15">
      <c r="A915" s="71" t="s">
        <v>799</v>
      </c>
      <c r="B915" s="33"/>
      <c r="C915" s="33"/>
      <c r="D915" s="39" t="str">
        <f t="shared" si="14"/>
        <v/>
      </c>
    </row>
    <row r="916" spans="1:4" ht="15" customHeight="1" x14ac:dyDescent="0.15">
      <c r="A916" s="71" t="s">
        <v>800</v>
      </c>
      <c r="B916" s="33">
        <v>21</v>
      </c>
      <c r="C916" s="33"/>
      <c r="D916" s="39">
        <f t="shared" si="14"/>
        <v>0</v>
      </c>
    </row>
    <row r="917" spans="1:4" ht="15" customHeight="1" x14ac:dyDescent="0.15">
      <c r="A917" s="71" t="s">
        <v>801</v>
      </c>
      <c r="B917" s="33"/>
      <c r="C917" s="33"/>
      <c r="D917" s="39" t="str">
        <f t="shared" si="14"/>
        <v/>
      </c>
    </row>
    <row r="918" spans="1:4" ht="15" customHeight="1" x14ac:dyDescent="0.15">
      <c r="A918" s="71" t="s">
        <v>802</v>
      </c>
      <c r="B918" s="33"/>
      <c r="C918" s="33"/>
      <c r="D918" s="39" t="str">
        <f t="shared" si="14"/>
        <v/>
      </c>
    </row>
    <row r="919" spans="1:4" ht="15" customHeight="1" x14ac:dyDescent="0.15">
      <c r="A919" s="71" t="s">
        <v>803</v>
      </c>
      <c r="B919" s="33"/>
      <c r="C919" s="33"/>
      <c r="D919" s="39" t="str">
        <f t="shared" si="14"/>
        <v/>
      </c>
    </row>
    <row r="920" spans="1:4" ht="15" customHeight="1" x14ac:dyDescent="0.15">
      <c r="A920" s="71" t="s">
        <v>102</v>
      </c>
      <c r="B920" s="33"/>
      <c r="C920" s="33"/>
      <c r="D920" s="39" t="str">
        <f t="shared" si="14"/>
        <v/>
      </c>
    </row>
    <row r="921" spans="1:4" ht="15" customHeight="1" x14ac:dyDescent="0.15">
      <c r="A921" s="71" t="s">
        <v>804</v>
      </c>
      <c r="B921" s="33">
        <v>32</v>
      </c>
      <c r="C921" s="33">
        <v>100</v>
      </c>
      <c r="D921" s="39">
        <f t="shared" si="14"/>
        <v>312.5</v>
      </c>
    </row>
    <row r="922" spans="1:4" ht="15" customHeight="1" x14ac:dyDescent="0.15">
      <c r="A922" s="71" t="s">
        <v>805</v>
      </c>
      <c r="B922" s="33">
        <v>32</v>
      </c>
      <c r="C922" s="33">
        <v>518</v>
      </c>
      <c r="D922" s="39">
        <f t="shared" si="14"/>
        <v>1618.8</v>
      </c>
    </row>
    <row r="923" spans="1:4" ht="15" customHeight="1" x14ac:dyDescent="0.15">
      <c r="A923" s="71" t="s">
        <v>93</v>
      </c>
      <c r="B923" s="33"/>
      <c r="C923" s="33"/>
      <c r="D923" s="39" t="str">
        <f t="shared" si="14"/>
        <v/>
      </c>
    </row>
    <row r="924" spans="1:4" ht="15" customHeight="1" x14ac:dyDescent="0.15">
      <c r="A924" s="71" t="s">
        <v>94</v>
      </c>
      <c r="B924" s="33"/>
      <c r="C924" s="33"/>
      <c r="D924" s="39" t="str">
        <f t="shared" si="14"/>
        <v/>
      </c>
    </row>
    <row r="925" spans="1:4" ht="15" customHeight="1" x14ac:dyDescent="0.15">
      <c r="A925" s="71" t="s">
        <v>95</v>
      </c>
      <c r="B925" s="33"/>
      <c r="C925" s="33"/>
      <c r="D925" s="39" t="str">
        <f t="shared" si="14"/>
        <v/>
      </c>
    </row>
    <row r="926" spans="1:4" ht="15" customHeight="1" x14ac:dyDescent="0.15">
      <c r="A926" s="71" t="s">
        <v>806</v>
      </c>
      <c r="B926" s="33"/>
      <c r="C926" s="33">
        <v>518</v>
      </c>
      <c r="D926" s="39" t="str">
        <f t="shared" si="14"/>
        <v/>
      </c>
    </row>
    <row r="927" spans="1:4" ht="15" customHeight="1" x14ac:dyDescent="0.15">
      <c r="A927" s="71" t="s">
        <v>807</v>
      </c>
      <c r="B927" s="33">
        <v>32</v>
      </c>
      <c r="C927" s="33"/>
      <c r="D927" s="39">
        <f t="shared" si="14"/>
        <v>0</v>
      </c>
    </row>
    <row r="928" spans="1:4" ht="15" customHeight="1" x14ac:dyDescent="0.15">
      <c r="A928" s="71" t="s">
        <v>808</v>
      </c>
      <c r="B928" s="33">
        <v>7</v>
      </c>
      <c r="C928" s="33"/>
      <c r="D928" s="39">
        <f t="shared" si="14"/>
        <v>0</v>
      </c>
    </row>
    <row r="929" spans="1:4" ht="15" customHeight="1" x14ac:dyDescent="0.15">
      <c r="A929" s="71" t="s">
        <v>93</v>
      </c>
      <c r="B929" s="33"/>
      <c r="C929" s="33"/>
      <c r="D929" s="39" t="str">
        <f t="shared" si="14"/>
        <v/>
      </c>
    </row>
    <row r="930" spans="1:4" ht="15" customHeight="1" x14ac:dyDescent="0.15">
      <c r="A930" s="71" t="s">
        <v>94</v>
      </c>
      <c r="B930" s="33"/>
      <c r="C930" s="33"/>
      <c r="D930" s="39" t="str">
        <f t="shared" si="14"/>
        <v/>
      </c>
    </row>
    <row r="931" spans="1:4" ht="15" customHeight="1" x14ac:dyDescent="0.15">
      <c r="A931" s="71" t="s">
        <v>95</v>
      </c>
      <c r="B931" s="33"/>
      <c r="C931" s="33"/>
      <c r="D931" s="39" t="str">
        <f t="shared" si="14"/>
        <v/>
      </c>
    </row>
    <row r="932" spans="1:4" ht="15" customHeight="1" x14ac:dyDescent="0.15">
      <c r="A932" s="71" t="s">
        <v>809</v>
      </c>
      <c r="B932" s="33"/>
      <c r="C932" s="33"/>
      <c r="D932" s="39" t="str">
        <f t="shared" si="14"/>
        <v/>
      </c>
    </row>
    <row r="933" spans="1:4" ht="15" customHeight="1" x14ac:dyDescent="0.15">
      <c r="A933" s="71" t="s">
        <v>810</v>
      </c>
      <c r="B933" s="33"/>
      <c r="C933" s="33"/>
      <c r="D933" s="39" t="str">
        <f t="shared" si="14"/>
        <v/>
      </c>
    </row>
    <row r="934" spans="1:4" ht="15" customHeight="1" x14ac:dyDescent="0.15">
      <c r="A934" s="71" t="s">
        <v>811</v>
      </c>
      <c r="B934" s="33"/>
      <c r="C934" s="33"/>
      <c r="D934" s="39" t="str">
        <f t="shared" si="14"/>
        <v/>
      </c>
    </row>
    <row r="935" spans="1:4" ht="15" customHeight="1" x14ac:dyDescent="0.15">
      <c r="A935" s="71" t="s">
        <v>812</v>
      </c>
      <c r="B935" s="33"/>
      <c r="C935" s="33"/>
      <c r="D935" s="39" t="str">
        <f t="shared" si="14"/>
        <v/>
      </c>
    </row>
    <row r="936" spans="1:4" ht="15" customHeight="1" x14ac:dyDescent="0.15">
      <c r="A936" s="71" t="s">
        <v>813</v>
      </c>
      <c r="B936" s="33"/>
      <c r="C936" s="33"/>
      <c r="D936" s="39" t="str">
        <f t="shared" si="14"/>
        <v/>
      </c>
    </row>
    <row r="937" spans="1:4" ht="15" customHeight="1" x14ac:dyDescent="0.15">
      <c r="A937" s="71" t="s">
        <v>814</v>
      </c>
      <c r="B937" s="33"/>
      <c r="C937" s="33"/>
      <c r="D937" s="39" t="str">
        <f t="shared" si="14"/>
        <v/>
      </c>
    </row>
    <row r="938" spans="1:4" ht="15" customHeight="1" x14ac:dyDescent="0.15">
      <c r="A938" s="71" t="s">
        <v>815</v>
      </c>
      <c r="B938" s="33"/>
      <c r="C938" s="33"/>
      <c r="D938" s="39" t="str">
        <f t="shared" si="14"/>
        <v/>
      </c>
    </row>
    <row r="939" spans="1:4" ht="15" customHeight="1" x14ac:dyDescent="0.15">
      <c r="A939" s="71" t="s">
        <v>816</v>
      </c>
      <c r="B939" s="33"/>
      <c r="C939" s="33"/>
      <c r="D939" s="39" t="str">
        <f t="shared" si="14"/>
        <v/>
      </c>
    </row>
    <row r="940" spans="1:4" ht="15" customHeight="1" x14ac:dyDescent="0.15">
      <c r="A940" s="71" t="s">
        <v>817</v>
      </c>
      <c r="B940" s="33">
        <v>7</v>
      </c>
      <c r="C940" s="33"/>
      <c r="D940" s="39">
        <f t="shared" si="14"/>
        <v>0</v>
      </c>
    </row>
    <row r="941" spans="1:4" ht="15" customHeight="1" x14ac:dyDescent="0.15">
      <c r="A941" s="71" t="s">
        <v>818</v>
      </c>
      <c r="B941" s="33"/>
      <c r="C941" s="33">
        <v>10</v>
      </c>
      <c r="D941" s="39" t="str">
        <f t="shared" si="14"/>
        <v/>
      </c>
    </row>
    <row r="942" spans="1:4" ht="15" customHeight="1" x14ac:dyDescent="0.15">
      <c r="A942" s="71" t="s">
        <v>819</v>
      </c>
      <c r="B942" s="33"/>
      <c r="C942" s="33">
        <v>10</v>
      </c>
      <c r="D942" s="39" t="str">
        <f t="shared" si="14"/>
        <v/>
      </c>
    </row>
    <row r="943" spans="1:4" ht="15" customHeight="1" x14ac:dyDescent="0.15">
      <c r="A943" s="71" t="s">
        <v>820</v>
      </c>
      <c r="B943" s="33"/>
      <c r="C943" s="33"/>
      <c r="D943" s="39" t="str">
        <f t="shared" si="14"/>
        <v/>
      </c>
    </row>
    <row r="944" spans="1:4" ht="15" customHeight="1" x14ac:dyDescent="0.15">
      <c r="A944" s="71" t="s">
        <v>821</v>
      </c>
      <c r="B944" s="33"/>
      <c r="C944" s="33">
        <v>1500</v>
      </c>
      <c r="D944" s="39" t="str">
        <f t="shared" si="14"/>
        <v/>
      </c>
    </row>
    <row r="945" spans="1:4" ht="15" customHeight="1" x14ac:dyDescent="0.15">
      <c r="A945" s="71" t="s">
        <v>822</v>
      </c>
      <c r="B945" s="33">
        <v>1251</v>
      </c>
      <c r="C945" s="33">
        <v>1408</v>
      </c>
      <c r="D945" s="39">
        <f t="shared" si="14"/>
        <v>112.5</v>
      </c>
    </row>
    <row r="946" spans="1:4" ht="15" customHeight="1" x14ac:dyDescent="0.15">
      <c r="A946" s="71" t="s">
        <v>823</v>
      </c>
      <c r="B946" s="33">
        <v>1251</v>
      </c>
      <c r="C946" s="33">
        <v>1408</v>
      </c>
      <c r="D946" s="39">
        <f t="shared" si="14"/>
        <v>112.5</v>
      </c>
    </row>
    <row r="947" spans="1:4" ht="15" customHeight="1" x14ac:dyDescent="0.15">
      <c r="A947" s="71" t="s">
        <v>824</v>
      </c>
      <c r="B947" s="33">
        <v>1251</v>
      </c>
      <c r="C947" s="33">
        <v>1408</v>
      </c>
      <c r="D947" s="39">
        <f t="shared" si="14"/>
        <v>112.5</v>
      </c>
    </row>
    <row r="948" spans="1:4" ht="15" customHeight="1" x14ac:dyDescent="0.15">
      <c r="A948" s="71" t="s">
        <v>825</v>
      </c>
      <c r="B948" s="33"/>
      <c r="C948" s="33"/>
      <c r="D948" s="39" t="str">
        <f t="shared" si="14"/>
        <v/>
      </c>
    </row>
    <row r="949" spans="1:4" ht="15" customHeight="1" x14ac:dyDescent="0.15">
      <c r="A949" s="71" t="s">
        <v>826</v>
      </c>
      <c r="B949" s="33"/>
      <c r="C949" s="33"/>
      <c r="D949" s="39" t="str">
        <f t="shared" si="14"/>
        <v/>
      </c>
    </row>
    <row r="950" spans="1:4" ht="15" customHeight="1" x14ac:dyDescent="0.15">
      <c r="A950" s="71" t="s">
        <v>827</v>
      </c>
      <c r="B950" s="33"/>
      <c r="C950" s="33"/>
      <c r="D950" s="39" t="str">
        <f t="shared" si="14"/>
        <v/>
      </c>
    </row>
    <row r="951" spans="1:4" ht="15" customHeight="1" x14ac:dyDescent="0.15">
      <c r="A951" s="71" t="s">
        <v>828</v>
      </c>
      <c r="B951" s="33">
        <v>0</v>
      </c>
      <c r="C951" s="33">
        <v>10</v>
      </c>
      <c r="D951" s="39" t="str">
        <f t="shared" si="14"/>
        <v/>
      </c>
    </row>
    <row r="952" spans="1:4" ht="15" customHeight="1" x14ac:dyDescent="0.15">
      <c r="A952" s="71" t="s">
        <v>829</v>
      </c>
      <c r="B952" s="33"/>
      <c r="C952" s="33">
        <v>10</v>
      </c>
      <c r="D952" s="39" t="str">
        <f t="shared" si="14"/>
        <v/>
      </c>
    </row>
    <row r="953" spans="1:4" ht="15" customHeight="1" x14ac:dyDescent="0.15">
      <c r="A953" s="71" t="s">
        <v>830</v>
      </c>
      <c r="B953" s="33">
        <v>5740</v>
      </c>
      <c r="C953" s="33">
        <v>562</v>
      </c>
      <c r="D953" s="39">
        <f t="shared" si="14"/>
        <v>9.8000000000000007</v>
      </c>
    </row>
    <row r="954" spans="1:4" ht="15" customHeight="1" x14ac:dyDescent="0.15">
      <c r="A954" s="71" t="s">
        <v>831</v>
      </c>
      <c r="B954" s="33"/>
      <c r="C954" s="33">
        <v>562</v>
      </c>
      <c r="D954" s="39" t="str">
        <f t="shared" si="14"/>
        <v/>
      </c>
    </row>
    <row r="955" spans="1:4" ht="15" customHeight="1" x14ac:dyDescent="0.15">
      <c r="A955" s="71" t="s">
        <v>724</v>
      </c>
      <c r="B955" s="33">
        <v>5740</v>
      </c>
      <c r="C955" s="33"/>
      <c r="D955" s="39">
        <f t="shared" si="14"/>
        <v>0</v>
      </c>
    </row>
    <row r="956" spans="1:4" ht="15" customHeight="1" x14ac:dyDescent="0.15">
      <c r="A956" s="71"/>
      <c r="B956" s="33"/>
      <c r="C956" s="33"/>
      <c r="D956" s="39" t="str">
        <f t="shared" si="14"/>
        <v/>
      </c>
    </row>
    <row r="957" spans="1:4" ht="15" customHeight="1" x14ac:dyDescent="0.15">
      <c r="A957" s="71"/>
      <c r="B957" s="33"/>
      <c r="C957" s="33"/>
      <c r="D957" s="39" t="str">
        <f t="shared" si="14"/>
        <v/>
      </c>
    </row>
    <row r="958" spans="1:4" ht="15" customHeight="1" x14ac:dyDescent="0.15">
      <c r="A958" s="21" t="s">
        <v>832</v>
      </c>
      <c r="B958" s="33">
        <f>B5+B207+B211+B223+B276+B303+B321+B363+B477+B547+B591+B610+B721+B765+B801+B821+B831+B875+B895+B909+B944+B945+B951+B953</f>
        <v>151328</v>
      </c>
      <c r="C958" s="33">
        <f>C5+C207+C211+C223+C276+C303+C321+C363+C477+C547+C591+C610+C721+C765+C801+C821+C831+C875+C895+C909+C944+C945+C951+C953</f>
        <v>112221</v>
      </c>
      <c r="D958" s="39">
        <f t="shared" si="14"/>
        <v>74.2</v>
      </c>
    </row>
  </sheetData>
  <mergeCells count="1">
    <mergeCell ref="A2:D2"/>
  </mergeCells>
  <phoneticPr fontId="15" type="noConversion"/>
  <printOptions horizontalCentered="1"/>
  <pageMargins left="0.70833333333333304" right="0.70833333333333304" top="0.75138888888888899" bottom="0.75138888888888899" header="0.29861111111111099" footer="0.29861111111111099"/>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83"/>
  <sheetViews>
    <sheetView showGridLines="0" view="pageBreakPreview" zoomScaleNormal="100" zoomScaleSheetLayoutView="100" workbookViewId="0">
      <selection activeCell="I8" sqref="I8"/>
    </sheetView>
  </sheetViews>
  <sheetFormatPr defaultColWidth="9" defaultRowHeight="21" customHeight="1" x14ac:dyDescent="0.15"/>
  <cols>
    <col min="1" max="1" width="9.25" style="61" customWidth="1"/>
    <col min="2" max="2" width="9.25" style="62" customWidth="1"/>
    <col min="3" max="3" width="34.25" style="61" customWidth="1"/>
    <col min="4" max="4" width="29.625" style="59" customWidth="1"/>
    <col min="5" max="5" width="9" style="59"/>
    <col min="6" max="16384" width="9" style="61"/>
  </cols>
  <sheetData>
    <row r="1" spans="1:5" s="239" customFormat="1" ht="18" customHeight="1" x14ac:dyDescent="0.15">
      <c r="A1" s="237" t="s">
        <v>1661</v>
      </c>
      <c r="B1" s="238"/>
      <c r="D1" s="222"/>
      <c r="E1" s="222"/>
    </row>
    <row r="2" spans="1:5" ht="36" customHeight="1" x14ac:dyDescent="0.15">
      <c r="A2" s="250" t="s">
        <v>1662</v>
      </c>
      <c r="B2" s="251"/>
      <c r="C2" s="251"/>
      <c r="D2" s="251"/>
    </row>
    <row r="3" spans="1:5" ht="21" customHeight="1" x14ac:dyDescent="0.15">
      <c r="D3" s="20" t="s">
        <v>0</v>
      </c>
    </row>
    <row r="4" spans="1:5" ht="21" customHeight="1" x14ac:dyDescent="0.15">
      <c r="A4" s="63" t="s">
        <v>833</v>
      </c>
      <c r="B4" s="64" t="s">
        <v>834</v>
      </c>
      <c r="C4" s="63" t="s">
        <v>835</v>
      </c>
      <c r="D4" s="65" t="s">
        <v>836</v>
      </c>
    </row>
    <row r="5" spans="1:5" ht="21" customHeight="1" x14ac:dyDescent="0.15">
      <c r="A5" s="66"/>
      <c r="B5" s="67"/>
      <c r="C5" s="68" t="s">
        <v>837</v>
      </c>
      <c r="D5" s="69">
        <f>D6+D20+D47+D57+D59+D67+D75+D78+D80</f>
        <v>112221</v>
      </c>
    </row>
    <row r="6" spans="1:5" ht="21" customHeight="1" x14ac:dyDescent="0.15">
      <c r="A6" s="66">
        <v>301</v>
      </c>
      <c r="B6" s="67"/>
      <c r="C6" s="68" t="s">
        <v>838</v>
      </c>
      <c r="D6" s="69">
        <v>54442</v>
      </c>
    </row>
    <row r="7" spans="1:5" ht="21" customHeight="1" x14ac:dyDescent="0.15">
      <c r="A7" s="66">
        <v>301</v>
      </c>
      <c r="B7" s="67" t="s">
        <v>839</v>
      </c>
      <c r="C7" s="68" t="s">
        <v>840</v>
      </c>
      <c r="D7" s="69">
        <v>15068</v>
      </c>
    </row>
    <row r="8" spans="1:5" ht="21" customHeight="1" x14ac:dyDescent="0.15">
      <c r="A8" s="66">
        <v>301</v>
      </c>
      <c r="B8" s="67" t="s">
        <v>841</v>
      </c>
      <c r="C8" s="68" t="s">
        <v>842</v>
      </c>
      <c r="D8" s="69">
        <v>3827</v>
      </c>
    </row>
    <row r="9" spans="1:5" ht="21" customHeight="1" x14ac:dyDescent="0.15">
      <c r="A9" s="66">
        <v>301</v>
      </c>
      <c r="B9" s="67" t="s">
        <v>843</v>
      </c>
      <c r="C9" s="68" t="s">
        <v>844</v>
      </c>
      <c r="D9" s="69">
        <v>11796</v>
      </c>
    </row>
    <row r="10" spans="1:5" ht="21" customHeight="1" x14ac:dyDescent="0.15">
      <c r="A10" s="66">
        <v>301</v>
      </c>
      <c r="B10" s="67" t="s">
        <v>845</v>
      </c>
      <c r="C10" s="68" t="s">
        <v>846</v>
      </c>
      <c r="D10" s="69">
        <v>16</v>
      </c>
    </row>
    <row r="11" spans="1:5" ht="21" customHeight="1" x14ac:dyDescent="0.15">
      <c r="A11" s="66">
        <v>301</v>
      </c>
      <c r="B11" s="67" t="s">
        <v>847</v>
      </c>
      <c r="C11" s="68" t="s">
        <v>848</v>
      </c>
      <c r="D11" s="69">
        <v>4774</v>
      </c>
    </row>
    <row r="12" spans="1:5" ht="21" customHeight="1" x14ac:dyDescent="0.15">
      <c r="A12" s="66">
        <v>301</v>
      </c>
      <c r="B12" s="67" t="s">
        <v>849</v>
      </c>
      <c r="C12" s="68" t="s">
        <v>850</v>
      </c>
      <c r="D12" s="69">
        <v>3455</v>
      </c>
    </row>
    <row r="13" spans="1:5" ht="21" customHeight="1" x14ac:dyDescent="0.15">
      <c r="A13" s="66">
        <v>301</v>
      </c>
      <c r="B13" s="67" t="s">
        <v>851</v>
      </c>
      <c r="C13" s="68" t="s">
        <v>852</v>
      </c>
      <c r="D13" s="69">
        <v>96</v>
      </c>
    </row>
    <row r="14" spans="1:5" ht="21" customHeight="1" x14ac:dyDescent="0.15">
      <c r="A14" s="66">
        <v>301</v>
      </c>
      <c r="B14" s="67" t="s">
        <v>853</v>
      </c>
      <c r="C14" s="68" t="s">
        <v>854</v>
      </c>
      <c r="D14" s="69">
        <v>1465</v>
      </c>
    </row>
    <row r="15" spans="1:5" ht="21" customHeight="1" x14ac:dyDescent="0.15">
      <c r="A15" s="66">
        <v>301</v>
      </c>
      <c r="B15" s="67" t="s">
        <v>855</v>
      </c>
      <c r="C15" s="68" t="s">
        <v>856</v>
      </c>
      <c r="D15" s="69">
        <v>1198</v>
      </c>
    </row>
    <row r="16" spans="1:5" ht="21" customHeight="1" x14ac:dyDescent="0.15">
      <c r="A16" s="66">
        <v>301</v>
      </c>
      <c r="B16" s="67" t="s">
        <v>857</v>
      </c>
      <c r="C16" s="68" t="s">
        <v>858</v>
      </c>
      <c r="D16" s="69">
        <v>175</v>
      </c>
    </row>
    <row r="17" spans="1:4" ht="21" customHeight="1" x14ac:dyDescent="0.15">
      <c r="A17" s="66">
        <v>301</v>
      </c>
      <c r="B17" s="67" t="s">
        <v>859</v>
      </c>
      <c r="C17" s="68" t="s">
        <v>860</v>
      </c>
      <c r="D17" s="69">
        <v>3800</v>
      </c>
    </row>
    <row r="18" spans="1:4" ht="21" customHeight="1" x14ac:dyDescent="0.15">
      <c r="A18" s="66">
        <v>301</v>
      </c>
      <c r="B18" s="67" t="s">
        <v>861</v>
      </c>
      <c r="C18" s="68" t="s">
        <v>862</v>
      </c>
      <c r="D18" s="69"/>
    </row>
    <row r="19" spans="1:4" ht="21" customHeight="1" x14ac:dyDescent="0.15">
      <c r="A19" s="66">
        <v>301</v>
      </c>
      <c r="B19" s="67" t="s">
        <v>863</v>
      </c>
      <c r="C19" s="68" t="s">
        <v>864</v>
      </c>
      <c r="D19" s="69">
        <v>8772</v>
      </c>
    </row>
    <row r="20" spans="1:4" ht="21" customHeight="1" x14ac:dyDescent="0.15">
      <c r="A20" s="66">
        <v>302</v>
      </c>
      <c r="B20" s="67"/>
      <c r="C20" s="68" t="s">
        <v>865</v>
      </c>
      <c r="D20" s="69">
        <v>15956</v>
      </c>
    </row>
    <row r="21" spans="1:4" ht="21" customHeight="1" x14ac:dyDescent="0.15">
      <c r="A21" s="66">
        <v>302</v>
      </c>
      <c r="B21" s="67" t="s">
        <v>839</v>
      </c>
      <c r="C21" s="68" t="s">
        <v>866</v>
      </c>
      <c r="D21" s="69">
        <v>1034</v>
      </c>
    </row>
    <row r="22" spans="1:4" ht="21" customHeight="1" x14ac:dyDescent="0.15">
      <c r="A22" s="66">
        <v>302</v>
      </c>
      <c r="B22" s="67" t="s">
        <v>841</v>
      </c>
      <c r="C22" s="68" t="s">
        <v>867</v>
      </c>
      <c r="D22" s="69">
        <v>315</v>
      </c>
    </row>
    <row r="23" spans="1:4" ht="21" customHeight="1" x14ac:dyDescent="0.15">
      <c r="A23" s="66">
        <v>302</v>
      </c>
      <c r="B23" s="67" t="s">
        <v>843</v>
      </c>
      <c r="C23" s="68" t="s">
        <v>868</v>
      </c>
      <c r="D23" s="69">
        <v>12</v>
      </c>
    </row>
    <row r="24" spans="1:4" s="59" customFormat="1" ht="21" customHeight="1" x14ac:dyDescent="0.15">
      <c r="A24" s="66">
        <v>302</v>
      </c>
      <c r="B24" s="67" t="s">
        <v>869</v>
      </c>
      <c r="C24" s="68" t="s">
        <v>870</v>
      </c>
      <c r="D24" s="69"/>
    </row>
    <row r="25" spans="1:4" s="59" customFormat="1" ht="21" customHeight="1" x14ac:dyDescent="0.15">
      <c r="A25" s="66">
        <v>302</v>
      </c>
      <c r="B25" s="67" t="s">
        <v>871</v>
      </c>
      <c r="C25" s="68" t="s">
        <v>872</v>
      </c>
      <c r="D25" s="69">
        <v>132</v>
      </c>
    </row>
    <row r="26" spans="1:4" s="59" customFormat="1" ht="21" customHeight="1" x14ac:dyDescent="0.15">
      <c r="A26" s="66">
        <v>302</v>
      </c>
      <c r="B26" s="67" t="s">
        <v>845</v>
      </c>
      <c r="C26" s="68" t="s">
        <v>873</v>
      </c>
      <c r="D26" s="69">
        <v>334</v>
      </c>
    </row>
    <row r="27" spans="1:4" s="60" customFormat="1" ht="21" customHeight="1" x14ac:dyDescent="0.15">
      <c r="A27" s="66">
        <v>302</v>
      </c>
      <c r="B27" s="67" t="s">
        <v>847</v>
      </c>
      <c r="C27" s="68" t="s">
        <v>874</v>
      </c>
      <c r="D27" s="69">
        <v>133</v>
      </c>
    </row>
    <row r="28" spans="1:4" s="59" customFormat="1" ht="21" customHeight="1" x14ac:dyDescent="0.15">
      <c r="A28" s="66">
        <v>302</v>
      </c>
      <c r="B28" s="67" t="s">
        <v>849</v>
      </c>
      <c r="C28" s="68" t="s">
        <v>875</v>
      </c>
      <c r="D28" s="69">
        <v>118</v>
      </c>
    </row>
    <row r="29" spans="1:4" s="59" customFormat="1" ht="21" customHeight="1" x14ac:dyDescent="0.15">
      <c r="A29" s="66">
        <v>302</v>
      </c>
      <c r="B29" s="67" t="s">
        <v>851</v>
      </c>
      <c r="C29" s="68" t="s">
        <v>876</v>
      </c>
      <c r="D29" s="69">
        <v>187</v>
      </c>
    </row>
    <row r="30" spans="1:4" s="59" customFormat="1" ht="21" customHeight="1" x14ac:dyDescent="0.15">
      <c r="A30" s="66">
        <v>302</v>
      </c>
      <c r="B30" s="67" t="s">
        <v>855</v>
      </c>
      <c r="C30" s="68" t="s">
        <v>877</v>
      </c>
      <c r="D30" s="69">
        <v>150</v>
      </c>
    </row>
    <row r="31" spans="1:4" s="59" customFormat="1" ht="21" customHeight="1" x14ac:dyDescent="0.15">
      <c r="A31" s="66">
        <v>302</v>
      </c>
      <c r="B31" s="67" t="s">
        <v>857</v>
      </c>
      <c r="C31" s="68" t="s">
        <v>878</v>
      </c>
      <c r="D31" s="69"/>
    </row>
    <row r="32" spans="1:4" s="59" customFormat="1" ht="21" customHeight="1" x14ac:dyDescent="0.15">
      <c r="A32" s="66">
        <v>302</v>
      </c>
      <c r="B32" s="67" t="s">
        <v>859</v>
      </c>
      <c r="C32" s="68" t="s">
        <v>879</v>
      </c>
      <c r="D32" s="69">
        <v>412</v>
      </c>
    </row>
    <row r="33" spans="1:4" s="59" customFormat="1" ht="21" customHeight="1" x14ac:dyDescent="0.15">
      <c r="A33" s="66">
        <v>302</v>
      </c>
      <c r="B33" s="67" t="s">
        <v>861</v>
      </c>
      <c r="C33" s="68" t="s">
        <v>880</v>
      </c>
      <c r="D33" s="69">
        <v>695</v>
      </c>
    </row>
    <row r="34" spans="1:4" s="59" customFormat="1" ht="21" customHeight="1" x14ac:dyDescent="0.15">
      <c r="A34" s="66">
        <v>302</v>
      </c>
      <c r="B34" s="67" t="s">
        <v>881</v>
      </c>
      <c r="C34" s="68" t="s">
        <v>882</v>
      </c>
      <c r="D34" s="69">
        <v>99</v>
      </c>
    </row>
    <row r="35" spans="1:4" s="59" customFormat="1" ht="21" customHeight="1" x14ac:dyDescent="0.15">
      <c r="A35" s="66">
        <v>302</v>
      </c>
      <c r="B35" s="67" t="s">
        <v>883</v>
      </c>
      <c r="C35" s="68" t="s">
        <v>884</v>
      </c>
      <c r="D35" s="69">
        <v>98</v>
      </c>
    </row>
    <row r="36" spans="1:4" s="59" customFormat="1" ht="21" customHeight="1" x14ac:dyDescent="0.15">
      <c r="A36" s="66">
        <v>302</v>
      </c>
      <c r="B36" s="67" t="s">
        <v>885</v>
      </c>
      <c r="C36" s="68" t="s">
        <v>886</v>
      </c>
      <c r="D36" s="69">
        <v>16</v>
      </c>
    </row>
    <row r="37" spans="1:4" s="59" customFormat="1" ht="21" customHeight="1" x14ac:dyDescent="0.15">
      <c r="A37" s="66">
        <v>302</v>
      </c>
      <c r="B37" s="67" t="s">
        <v>887</v>
      </c>
      <c r="C37" s="68" t="s">
        <v>888</v>
      </c>
      <c r="D37" s="69">
        <v>162</v>
      </c>
    </row>
    <row r="38" spans="1:4" s="59" customFormat="1" ht="21" customHeight="1" x14ac:dyDescent="0.15">
      <c r="A38" s="66">
        <v>302</v>
      </c>
      <c r="B38" s="67" t="s">
        <v>889</v>
      </c>
      <c r="C38" s="68" t="s">
        <v>890</v>
      </c>
      <c r="D38" s="69">
        <v>3</v>
      </c>
    </row>
    <row r="39" spans="1:4" s="59" customFormat="1" ht="21" customHeight="1" x14ac:dyDescent="0.15">
      <c r="A39" s="66">
        <v>302</v>
      </c>
      <c r="B39" s="67" t="s">
        <v>891</v>
      </c>
      <c r="C39" s="68" t="s">
        <v>892</v>
      </c>
      <c r="D39" s="69">
        <v>81</v>
      </c>
    </row>
    <row r="40" spans="1:4" s="59" customFormat="1" ht="21" customHeight="1" x14ac:dyDescent="0.15">
      <c r="A40" s="66">
        <v>302</v>
      </c>
      <c r="B40" s="67" t="s">
        <v>893</v>
      </c>
      <c r="C40" s="68" t="s">
        <v>894</v>
      </c>
      <c r="D40" s="69">
        <v>2946</v>
      </c>
    </row>
    <row r="41" spans="1:4" s="59" customFormat="1" ht="21" customHeight="1" x14ac:dyDescent="0.15">
      <c r="A41" s="66">
        <v>302</v>
      </c>
      <c r="B41" s="67" t="s">
        <v>895</v>
      </c>
      <c r="C41" s="68" t="s">
        <v>896</v>
      </c>
      <c r="D41" s="69">
        <v>3018</v>
      </c>
    </row>
    <row r="42" spans="1:4" s="59" customFormat="1" ht="21" customHeight="1" x14ac:dyDescent="0.15">
      <c r="A42" s="66">
        <v>302</v>
      </c>
      <c r="B42" s="67" t="s">
        <v>897</v>
      </c>
      <c r="C42" s="68" t="s">
        <v>898</v>
      </c>
      <c r="D42" s="69">
        <v>422</v>
      </c>
    </row>
    <row r="43" spans="1:4" s="59" customFormat="1" ht="21" customHeight="1" x14ac:dyDescent="0.15">
      <c r="A43" s="66">
        <v>302</v>
      </c>
      <c r="B43" s="67" t="s">
        <v>899</v>
      </c>
      <c r="C43" s="68" t="s">
        <v>900</v>
      </c>
      <c r="D43" s="69"/>
    </row>
    <row r="44" spans="1:4" s="59" customFormat="1" ht="21" customHeight="1" x14ac:dyDescent="0.15">
      <c r="A44" s="66">
        <v>302</v>
      </c>
      <c r="B44" s="67" t="s">
        <v>901</v>
      </c>
      <c r="C44" s="68" t="s">
        <v>902</v>
      </c>
      <c r="D44" s="69">
        <v>272</v>
      </c>
    </row>
    <row r="45" spans="1:4" s="59" customFormat="1" ht="21" customHeight="1" x14ac:dyDescent="0.15">
      <c r="A45" s="66">
        <v>302</v>
      </c>
      <c r="B45" s="67" t="s">
        <v>903</v>
      </c>
      <c r="C45" s="68" t="s">
        <v>904</v>
      </c>
      <c r="D45" s="69">
        <v>503</v>
      </c>
    </row>
    <row r="46" spans="1:4" s="59" customFormat="1" ht="21" customHeight="1" x14ac:dyDescent="0.15">
      <c r="A46" s="66">
        <v>302</v>
      </c>
      <c r="B46" s="67" t="s">
        <v>863</v>
      </c>
      <c r="C46" s="68" t="s">
        <v>905</v>
      </c>
      <c r="D46" s="69">
        <v>4814</v>
      </c>
    </row>
    <row r="47" spans="1:4" s="59" customFormat="1" ht="21" customHeight="1" x14ac:dyDescent="0.15">
      <c r="A47" s="66">
        <v>303</v>
      </c>
      <c r="B47" s="67"/>
      <c r="C47" s="68" t="s">
        <v>906</v>
      </c>
      <c r="D47" s="69">
        <v>13185</v>
      </c>
    </row>
    <row r="48" spans="1:4" s="59" customFormat="1" ht="21" customHeight="1" x14ac:dyDescent="0.15">
      <c r="A48" s="66">
        <v>303</v>
      </c>
      <c r="B48" s="67" t="s">
        <v>839</v>
      </c>
      <c r="C48" s="68" t="s">
        <v>907</v>
      </c>
      <c r="D48" s="69">
        <v>105</v>
      </c>
    </row>
    <row r="49" spans="1:4" s="59" customFormat="1" ht="21" customHeight="1" x14ac:dyDescent="0.15">
      <c r="A49" s="66">
        <v>303</v>
      </c>
      <c r="B49" s="67" t="s">
        <v>841</v>
      </c>
      <c r="C49" s="68" t="s">
        <v>908</v>
      </c>
      <c r="D49" s="69">
        <v>3072</v>
      </c>
    </row>
    <row r="50" spans="1:4" s="59" customFormat="1" ht="21" customHeight="1" x14ac:dyDescent="0.15">
      <c r="A50" s="66">
        <v>303</v>
      </c>
      <c r="B50" s="67" t="s">
        <v>869</v>
      </c>
      <c r="C50" s="68" t="s">
        <v>909</v>
      </c>
      <c r="D50" s="69">
        <v>846</v>
      </c>
    </row>
    <row r="51" spans="1:4" s="59" customFormat="1" ht="21" customHeight="1" x14ac:dyDescent="0.15">
      <c r="A51" s="66">
        <v>303</v>
      </c>
      <c r="B51" s="67" t="s">
        <v>871</v>
      </c>
      <c r="C51" s="68" t="s">
        <v>910</v>
      </c>
      <c r="D51" s="69">
        <v>2382</v>
      </c>
    </row>
    <row r="52" spans="1:4" ht="21" customHeight="1" x14ac:dyDescent="0.15">
      <c r="A52" s="66">
        <v>303</v>
      </c>
      <c r="B52" s="67" t="s">
        <v>845</v>
      </c>
      <c r="C52" s="68" t="s">
        <v>911</v>
      </c>
      <c r="D52" s="69">
        <v>3469</v>
      </c>
    </row>
    <row r="53" spans="1:4" ht="21" customHeight="1" x14ac:dyDescent="0.15">
      <c r="A53" s="66">
        <v>303</v>
      </c>
      <c r="B53" s="67" t="s">
        <v>847</v>
      </c>
      <c r="C53" s="68" t="s">
        <v>912</v>
      </c>
      <c r="D53" s="69">
        <v>647</v>
      </c>
    </row>
    <row r="54" spans="1:4" ht="21" customHeight="1" x14ac:dyDescent="0.15">
      <c r="A54" s="66">
        <v>303</v>
      </c>
      <c r="B54" s="67" t="s">
        <v>849</v>
      </c>
      <c r="C54" s="68" t="s">
        <v>913</v>
      </c>
      <c r="D54" s="69">
        <v>1166</v>
      </c>
    </row>
    <row r="55" spans="1:4" ht="21" customHeight="1" x14ac:dyDescent="0.15">
      <c r="A55" s="66">
        <v>303</v>
      </c>
      <c r="B55" s="67" t="s">
        <v>851</v>
      </c>
      <c r="C55" s="68" t="s">
        <v>914</v>
      </c>
      <c r="D55" s="69">
        <v>62</v>
      </c>
    </row>
    <row r="56" spans="1:4" ht="21" customHeight="1" x14ac:dyDescent="0.15">
      <c r="A56" s="66">
        <v>303</v>
      </c>
      <c r="B56" s="67" t="s">
        <v>863</v>
      </c>
      <c r="C56" s="68" t="s">
        <v>915</v>
      </c>
      <c r="D56" s="69">
        <v>1436</v>
      </c>
    </row>
    <row r="57" spans="1:4" ht="21" customHeight="1" x14ac:dyDescent="0.15">
      <c r="A57" s="66">
        <v>307</v>
      </c>
      <c r="B57" s="67"/>
      <c r="C57" s="68" t="s">
        <v>916</v>
      </c>
      <c r="D57" s="69">
        <v>1408</v>
      </c>
    </row>
    <row r="58" spans="1:4" ht="21" customHeight="1" x14ac:dyDescent="0.15">
      <c r="A58" s="66">
        <v>307</v>
      </c>
      <c r="B58" s="67" t="s">
        <v>839</v>
      </c>
      <c r="C58" s="68" t="s">
        <v>917</v>
      </c>
      <c r="D58" s="69">
        <v>1408</v>
      </c>
    </row>
    <row r="59" spans="1:4" ht="21" customHeight="1" x14ac:dyDescent="0.15">
      <c r="A59" s="66">
        <v>309</v>
      </c>
      <c r="B59" s="67"/>
      <c r="C59" s="68" t="s">
        <v>918</v>
      </c>
      <c r="D59" s="69">
        <v>2449</v>
      </c>
    </row>
    <row r="60" spans="1:4" ht="21" customHeight="1" x14ac:dyDescent="0.15">
      <c r="A60" s="66">
        <v>309</v>
      </c>
      <c r="B60" s="67" t="s">
        <v>839</v>
      </c>
      <c r="C60" s="68" t="s">
        <v>919</v>
      </c>
      <c r="D60" s="69">
        <v>2307</v>
      </c>
    </row>
    <row r="61" spans="1:4" ht="21" customHeight="1" x14ac:dyDescent="0.15">
      <c r="A61" s="66">
        <v>309</v>
      </c>
      <c r="B61" s="67" t="s">
        <v>841</v>
      </c>
      <c r="C61" s="68" t="s">
        <v>920</v>
      </c>
      <c r="D61" s="69">
        <v>24</v>
      </c>
    </row>
    <row r="62" spans="1:4" ht="21" customHeight="1" x14ac:dyDescent="0.15">
      <c r="A62" s="66">
        <v>309</v>
      </c>
      <c r="B62" s="67" t="s">
        <v>843</v>
      </c>
      <c r="C62" s="68" t="s">
        <v>921</v>
      </c>
      <c r="D62" s="69"/>
    </row>
    <row r="63" spans="1:4" ht="21" customHeight="1" x14ac:dyDescent="0.15">
      <c r="A63" s="66">
        <v>309</v>
      </c>
      <c r="B63" s="67" t="s">
        <v>871</v>
      </c>
      <c r="C63" s="68" t="s">
        <v>922</v>
      </c>
      <c r="D63" s="69">
        <v>118</v>
      </c>
    </row>
    <row r="64" spans="1:4" ht="21" customHeight="1" x14ac:dyDescent="0.15">
      <c r="A64" s="66">
        <v>309</v>
      </c>
      <c r="B64" s="67" t="s">
        <v>845</v>
      </c>
      <c r="C64" s="68" t="s">
        <v>923</v>
      </c>
      <c r="D64" s="69"/>
    </row>
    <row r="65" spans="1:4" ht="21" customHeight="1" x14ac:dyDescent="0.15">
      <c r="A65" s="66">
        <v>309</v>
      </c>
      <c r="B65" s="67" t="s">
        <v>859</v>
      </c>
      <c r="C65" s="68" t="s">
        <v>924</v>
      </c>
      <c r="D65" s="69"/>
    </row>
    <row r="66" spans="1:4" ht="21" customHeight="1" x14ac:dyDescent="0.15">
      <c r="A66" s="66">
        <v>309</v>
      </c>
      <c r="B66" s="67" t="s">
        <v>863</v>
      </c>
      <c r="C66" s="68" t="s">
        <v>925</v>
      </c>
      <c r="D66" s="69"/>
    </row>
    <row r="67" spans="1:4" ht="21" customHeight="1" x14ac:dyDescent="0.15">
      <c r="A67" s="66">
        <v>310</v>
      </c>
      <c r="B67" s="67"/>
      <c r="C67" s="68" t="s">
        <v>926</v>
      </c>
      <c r="D67" s="69">
        <v>1771</v>
      </c>
    </row>
    <row r="68" spans="1:4" ht="21" customHeight="1" x14ac:dyDescent="0.15">
      <c r="A68" s="66">
        <v>310</v>
      </c>
      <c r="B68" s="67" t="s">
        <v>839</v>
      </c>
      <c r="C68" s="68" t="s">
        <v>919</v>
      </c>
      <c r="D68" s="69">
        <v>12</v>
      </c>
    </row>
    <row r="69" spans="1:4" ht="21" customHeight="1" x14ac:dyDescent="0.15">
      <c r="A69" s="66">
        <v>310</v>
      </c>
      <c r="B69" s="67" t="s">
        <v>841</v>
      </c>
      <c r="C69" s="68" t="s">
        <v>920</v>
      </c>
      <c r="D69" s="69">
        <v>717</v>
      </c>
    </row>
    <row r="70" spans="1:4" ht="21" customHeight="1" x14ac:dyDescent="0.15">
      <c r="A70" s="66">
        <v>310</v>
      </c>
      <c r="B70" s="67" t="s">
        <v>843</v>
      </c>
      <c r="C70" s="68" t="s">
        <v>921</v>
      </c>
      <c r="D70" s="69"/>
    </row>
    <row r="71" spans="1:4" ht="21" customHeight="1" x14ac:dyDescent="0.15">
      <c r="A71" s="66">
        <v>310</v>
      </c>
      <c r="B71" s="67" t="s">
        <v>871</v>
      </c>
      <c r="C71" s="68" t="s">
        <v>922</v>
      </c>
      <c r="D71" s="69">
        <v>215</v>
      </c>
    </row>
    <row r="72" spans="1:4" ht="21" customHeight="1" x14ac:dyDescent="0.15">
      <c r="A72" s="66">
        <v>310</v>
      </c>
      <c r="B72" s="67" t="s">
        <v>845</v>
      </c>
      <c r="C72" s="68" t="s">
        <v>923</v>
      </c>
      <c r="D72" s="69">
        <v>270</v>
      </c>
    </row>
    <row r="73" spans="1:4" ht="21" customHeight="1" x14ac:dyDescent="0.15">
      <c r="A73" s="66">
        <v>310</v>
      </c>
      <c r="B73" s="67" t="s">
        <v>847</v>
      </c>
      <c r="C73" s="68" t="s">
        <v>927</v>
      </c>
      <c r="D73" s="69">
        <v>29</v>
      </c>
    </row>
    <row r="74" spans="1:4" ht="21" customHeight="1" x14ac:dyDescent="0.15">
      <c r="A74" s="66">
        <v>310</v>
      </c>
      <c r="B74" s="67" t="s">
        <v>863</v>
      </c>
      <c r="C74" s="68" t="s">
        <v>928</v>
      </c>
      <c r="D74" s="69">
        <v>528</v>
      </c>
    </row>
    <row r="75" spans="1:4" ht="21" customHeight="1" x14ac:dyDescent="0.15">
      <c r="A75" s="66" t="s">
        <v>929</v>
      </c>
      <c r="B75" s="67"/>
      <c r="C75" s="68" t="s">
        <v>930</v>
      </c>
      <c r="D75" s="69">
        <v>78</v>
      </c>
    </row>
    <row r="76" spans="1:4" ht="21" customHeight="1" x14ac:dyDescent="0.15">
      <c r="A76" s="66" t="s">
        <v>929</v>
      </c>
      <c r="B76" s="67" t="s">
        <v>869</v>
      </c>
      <c r="C76" s="68" t="s">
        <v>931</v>
      </c>
      <c r="D76" s="69">
        <v>70</v>
      </c>
    </row>
    <row r="77" spans="1:4" ht="21" customHeight="1" x14ac:dyDescent="0.15">
      <c r="A77" s="66" t="s">
        <v>929</v>
      </c>
      <c r="B77" s="67" t="s">
        <v>871</v>
      </c>
      <c r="C77" s="68" t="s">
        <v>932</v>
      </c>
      <c r="D77" s="69">
        <v>8</v>
      </c>
    </row>
    <row r="78" spans="1:4" ht="21" customHeight="1" x14ac:dyDescent="0.15">
      <c r="A78" s="66">
        <v>313</v>
      </c>
      <c r="B78" s="67"/>
      <c r="C78" s="68" t="s">
        <v>933</v>
      </c>
      <c r="D78" s="69">
        <v>9248</v>
      </c>
    </row>
    <row r="79" spans="1:4" ht="21" customHeight="1" x14ac:dyDescent="0.15">
      <c r="A79" s="66">
        <v>313</v>
      </c>
      <c r="B79" s="67" t="s">
        <v>841</v>
      </c>
      <c r="C79" s="68" t="s">
        <v>934</v>
      </c>
      <c r="D79" s="69">
        <v>9248</v>
      </c>
    </row>
    <row r="80" spans="1:4" ht="21" customHeight="1" x14ac:dyDescent="0.15">
      <c r="A80" s="66">
        <v>399</v>
      </c>
      <c r="B80" s="67"/>
      <c r="C80" s="68" t="s">
        <v>70</v>
      </c>
      <c r="D80" s="69">
        <v>13684</v>
      </c>
    </row>
    <row r="81" spans="1:4" ht="21" customHeight="1" x14ac:dyDescent="0.15">
      <c r="A81" s="66">
        <v>399</v>
      </c>
      <c r="B81" s="67" t="s">
        <v>849</v>
      </c>
      <c r="C81" s="68" t="s">
        <v>935</v>
      </c>
      <c r="D81" s="69">
        <v>231</v>
      </c>
    </row>
    <row r="82" spans="1:4" ht="21" customHeight="1" x14ac:dyDescent="0.15">
      <c r="A82" s="66">
        <v>399</v>
      </c>
      <c r="B82" s="67" t="s">
        <v>863</v>
      </c>
      <c r="C82" s="68" t="s">
        <v>55</v>
      </c>
      <c r="D82" s="69">
        <v>13453</v>
      </c>
    </row>
    <row r="83" spans="1:4" s="59" customFormat="1" ht="21" customHeight="1" x14ac:dyDescent="0.15">
      <c r="A83" s="252"/>
      <c r="B83" s="252"/>
      <c r="C83" s="252"/>
      <c r="D83" s="252"/>
    </row>
  </sheetData>
  <mergeCells count="2">
    <mergeCell ref="A2:D2"/>
    <mergeCell ref="A83:D83"/>
  </mergeCells>
  <phoneticPr fontId="15" type="noConversion"/>
  <printOptions horizontalCentered="1"/>
  <pageMargins left="0.70833333333333304" right="0.70833333333333304" top="0.75138888888888899" bottom="0.75138888888888899" header="0.29861111111111099" footer="0.29861111111111099"/>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15</vt:i4>
      </vt:variant>
      <vt:variant>
        <vt:lpstr>命名范围</vt:lpstr>
      </vt:variant>
      <vt:variant>
        <vt:i4>8</vt:i4>
      </vt:variant>
    </vt:vector>
  </HeadingPairs>
  <TitlesOfParts>
    <vt:vector size="23" baseType="lpstr">
      <vt:lpstr>2020年区本级一般公共预算收入表（表一）</vt:lpstr>
      <vt:lpstr>2020年区本级一般公共预算支出表（表二）</vt:lpstr>
      <vt:lpstr>2020年区本级政府性基金收入表（表三）</vt:lpstr>
      <vt:lpstr>2020年区本级政府性基金支出表（表四）</vt:lpstr>
      <vt:lpstr>2020年区本级国有资本经营预算收入表（表五）</vt:lpstr>
      <vt:lpstr>2020年区本级国有资本经营预算支出表（表六）</vt:lpstr>
      <vt:lpstr>2021年区本级一般公共预算收入表（表七）</vt:lpstr>
      <vt:lpstr>2021年区本级一般公共预算功能分类支出表（表八）</vt:lpstr>
      <vt:lpstr>2021年区本级一般公共预算经济分类支出表（表九）</vt:lpstr>
      <vt:lpstr>2021年一般公共预算转移支付提前通知表（表十）</vt:lpstr>
      <vt:lpstr>2021年区本级政府性基金预算收入表（表十一）</vt:lpstr>
      <vt:lpstr>2021年区本级政府性基金预算支出表（表十二）</vt:lpstr>
      <vt:lpstr>2021年政府性基金转移支付提前通知表（表十三）</vt:lpstr>
      <vt:lpstr>2021年预算项目支出绩效目标明细表--一般公共预算（表十四）</vt:lpstr>
      <vt:lpstr>2021年预算项目支出绩效目标明细表--政府性基金（表十五）</vt:lpstr>
      <vt:lpstr>'2021年预算项目支出绩效目标明细表--一般公共预算（表十四）'!Print_Area</vt:lpstr>
      <vt:lpstr>'2021年预算项目支出绩效目标明细表--政府性基金（表十五）'!Print_Area</vt:lpstr>
      <vt:lpstr>'2021年区本级一般公共预算功能分类支出表（表八）'!Print_Titles</vt:lpstr>
      <vt:lpstr>'2021年区本级一般公共预算经济分类支出表（表九）'!Print_Titles</vt:lpstr>
      <vt:lpstr>'2021年区本级政府性基金预算支出表（表十二）'!Print_Titles</vt:lpstr>
      <vt:lpstr>'2021年一般公共预算转移支付提前通知表（表十）'!Print_Titles</vt:lpstr>
      <vt:lpstr>'2021年预算项目支出绩效目标明细表--一般公共预算（表十四）'!Print_Titles</vt:lpstr>
      <vt:lpstr>'2021年预算项目支出绩效目标明细表--政府性基金（表十五）'!Print_Titles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Windows User</cp:lastModifiedBy>
  <cp:lastPrinted>2021-07-12T10:38:43Z</cp:lastPrinted>
  <dcterms:created xsi:type="dcterms:W3CDTF">2006-09-13T11:21:00Z</dcterms:created>
  <dcterms:modified xsi:type="dcterms:W3CDTF">2021-08-10T01:07:25Z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y fmtid="{D5CDD505-2E9C-101B-9397-08002B2CF9AE}" pid="3" name="ICV">
    <vt:lpwstr>196135DFF80B4622A104386F33073508</vt:lpwstr>
  </property>
</Properties>
</file>